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r_d_o\Downloads\"/>
    </mc:Choice>
  </mc:AlternateContent>
  <xr:revisionPtr revIDLastSave="0" documentId="8_{BB8D514D-D1E9-4D37-AAEF-F76CCC4105F3}" xr6:coauthVersionLast="47" xr6:coauthVersionMax="47" xr10:uidLastSave="{00000000-0000-0000-0000-000000000000}"/>
  <bookViews>
    <workbookView xWindow="-28920" yWindow="8400" windowWidth="29040" windowHeight="15720" xr2:uid="{00000000-000D-0000-FFFF-FFFF00000000}"/>
  </bookViews>
  <sheets>
    <sheet name="How to Use" sheetId="1" r:id="rId1"/>
    <sheet name="Weekly Task Review" sheetId="2" r:id="rId2"/>
    <sheet name="Example Task Data" sheetId="3" r:id="rId3"/>
    <sheet name="Reference" sheetId="4" state="hidden" r:id="rId4"/>
    <sheet name="My Library" sheetId="5" r:id="rId5"/>
  </sheets>
  <definedNames>
    <definedName name="_xlnm._FilterDatabase" localSheetId="2" hidden="1">'Example Task Data'!$A$11:$L$61</definedName>
    <definedName name="_xlnm._FilterDatabase" localSheetId="1" hidden="1">'Weekly Task Review'!$A$11:$L$61</definedName>
    <definedName name="_xlnm.Print_Area" localSheetId="2">'Example Task Data'!$A$1:$L$61</definedName>
    <definedName name="_xlnm.Print_Area" localSheetId="1">'Weekly Task Review'!$A$1:$L$61</definedName>
    <definedName name="_xlnm.Print_Titles" localSheetId="2">'Example Task Data'!$11:$11</definedName>
    <definedName name="_xlnm.Print_Titles" localSheetId="1">'Weekly Task Review'!$11:$11</definedName>
    <definedName name="TaskList">OFFSET('My Library'!$A$2,0,0,IF(ISERROR(MATCH("zzzz",'My Library'!$A$2:$A$200)),1,MATCH("zzzz",'My Library'!$A$2:$A$200)),1)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1" i="2" l="1"/>
  <c r="O61" i="2"/>
  <c r="N61" i="2"/>
  <c r="M61" i="2"/>
  <c r="G61" i="2"/>
  <c r="P60" i="2"/>
  <c r="O60" i="2"/>
  <c r="N60" i="2"/>
  <c r="M60" i="2"/>
  <c r="G60" i="2"/>
  <c r="P59" i="2"/>
  <c r="O59" i="2"/>
  <c r="N59" i="2"/>
  <c r="M59" i="2"/>
  <c r="G59" i="2"/>
  <c r="P58" i="2"/>
  <c r="O58" i="2"/>
  <c r="N58" i="2"/>
  <c r="M58" i="2"/>
  <c r="G58" i="2"/>
  <c r="P57" i="2"/>
  <c r="O57" i="2"/>
  <c r="N57" i="2"/>
  <c r="M57" i="2"/>
  <c r="G57" i="2"/>
  <c r="P56" i="2"/>
  <c r="O56" i="2"/>
  <c r="N56" i="2"/>
  <c r="M56" i="2"/>
  <c r="G56" i="2"/>
  <c r="P55" i="2"/>
  <c r="O55" i="2"/>
  <c r="N55" i="2"/>
  <c r="M55" i="2"/>
  <c r="G55" i="2"/>
  <c r="P54" i="2"/>
  <c r="O54" i="2"/>
  <c r="N54" i="2"/>
  <c r="M54" i="2"/>
  <c r="G54" i="2"/>
  <c r="P53" i="2"/>
  <c r="O53" i="2"/>
  <c r="N53" i="2"/>
  <c r="M53" i="2"/>
  <c r="G53" i="2"/>
  <c r="P52" i="2"/>
  <c r="O52" i="2"/>
  <c r="N52" i="2"/>
  <c r="M52" i="2"/>
  <c r="G52" i="2"/>
  <c r="P51" i="2"/>
  <c r="O51" i="2"/>
  <c r="N51" i="2"/>
  <c r="M51" i="2"/>
  <c r="G51" i="2"/>
  <c r="P50" i="2"/>
  <c r="O50" i="2"/>
  <c r="N50" i="2"/>
  <c r="M50" i="2"/>
  <c r="G50" i="2"/>
  <c r="P49" i="2"/>
  <c r="O49" i="2"/>
  <c r="N49" i="2"/>
  <c r="M49" i="2"/>
  <c r="G49" i="2"/>
  <c r="P48" i="2"/>
  <c r="O48" i="2"/>
  <c r="N48" i="2"/>
  <c r="M48" i="2"/>
  <c r="G48" i="2"/>
  <c r="P47" i="2"/>
  <c r="O47" i="2"/>
  <c r="N47" i="2"/>
  <c r="M47" i="2"/>
  <c r="G47" i="2"/>
  <c r="P46" i="2"/>
  <c r="O46" i="2"/>
  <c r="N46" i="2"/>
  <c r="M46" i="2"/>
  <c r="G46" i="2"/>
  <c r="P45" i="2"/>
  <c r="O45" i="2"/>
  <c r="N45" i="2"/>
  <c r="M45" i="2"/>
  <c r="G45" i="2"/>
  <c r="P44" i="2"/>
  <c r="O44" i="2"/>
  <c r="N44" i="2"/>
  <c r="M44" i="2"/>
  <c r="G44" i="2"/>
  <c r="P43" i="2"/>
  <c r="O43" i="2"/>
  <c r="N43" i="2"/>
  <c r="M43" i="2"/>
  <c r="G43" i="2"/>
  <c r="P42" i="2"/>
  <c r="O42" i="2"/>
  <c r="N42" i="2"/>
  <c r="M42" i="2"/>
  <c r="G42" i="2"/>
  <c r="P41" i="2"/>
  <c r="O41" i="2"/>
  <c r="N41" i="2"/>
  <c r="M41" i="2"/>
  <c r="G41" i="2"/>
  <c r="P40" i="2"/>
  <c r="O40" i="2"/>
  <c r="N40" i="2"/>
  <c r="M40" i="2"/>
  <c r="G40" i="2"/>
  <c r="P39" i="2"/>
  <c r="O39" i="2"/>
  <c r="N39" i="2"/>
  <c r="M39" i="2"/>
  <c r="G39" i="2"/>
  <c r="P38" i="2"/>
  <c r="O38" i="2"/>
  <c r="N38" i="2"/>
  <c r="M38" i="2"/>
  <c r="G38" i="2"/>
  <c r="P37" i="2"/>
  <c r="O37" i="2"/>
  <c r="N37" i="2"/>
  <c r="M37" i="2"/>
  <c r="G37" i="2"/>
  <c r="P36" i="2"/>
  <c r="O36" i="2"/>
  <c r="N36" i="2"/>
  <c r="M36" i="2"/>
  <c r="G36" i="2"/>
  <c r="P35" i="2"/>
  <c r="O35" i="2"/>
  <c r="N35" i="2"/>
  <c r="M35" i="2"/>
  <c r="G35" i="2"/>
  <c r="P34" i="2"/>
  <c r="O34" i="2"/>
  <c r="N34" i="2"/>
  <c r="M34" i="2"/>
  <c r="G34" i="2"/>
  <c r="P33" i="2"/>
  <c r="O33" i="2"/>
  <c r="N33" i="2"/>
  <c r="M33" i="2"/>
  <c r="G33" i="2"/>
  <c r="P32" i="2"/>
  <c r="O32" i="2"/>
  <c r="N32" i="2"/>
  <c r="M32" i="2"/>
  <c r="G32" i="2"/>
  <c r="P31" i="2"/>
  <c r="O31" i="2"/>
  <c r="N31" i="2"/>
  <c r="M31" i="2"/>
  <c r="G31" i="2"/>
  <c r="P30" i="2"/>
  <c r="O30" i="2"/>
  <c r="N30" i="2"/>
  <c r="M30" i="2"/>
  <c r="G30" i="2"/>
  <c r="P29" i="2"/>
  <c r="O29" i="2"/>
  <c r="N29" i="2"/>
  <c r="M29" i="2"/>
  <c r="G29" i="2"/>
  <c r="P28" i="2"/>
  <c r="O28" i="2"/>
  <c r="N28" i="2"/>
  <c r="M28" i="2"/>
  <c r="G28" i="2"/>
  <c r="P27" i="2"/>
  <c r="O27" i="2"/>
  <c r="N27" i="2"/>
  <c r="M27" i="2"/>
  <c r="G27" i="2"/>
  <c r="P26" i="2"/>
  <c r="O26" i="2"/>
  <c r="N26" i="2"/>
  <c r="M26" i="2"/>
  <c r="G26" i="2"/>
  <c r="P25" i="2"/>
  <c r="O25" i="2"/>
  <c r="N25" i="2"/>
  <c r="M25" i="2"/>
  <c r="G25" i="2"/>
  <c r="P24" i="2"/>
  <c r="O24" i="2"/>
  <c r="N24" i="2"/>
  <c r="M24" i="2"/>
  <c r="G24" i="2"/>
  <c r="P23" i="2"/>
  <c r="O23" i="2"/>
  <c r="N23" i="2"/>
  <c r="M23" i="2"/>
  <c r="G23" i="2"/>
  <c r="P22" i="2"/>
  <c r="O22" i="2"/>
  <c r="N22" i="2"/>
  <c r="M22" i="2"/>
  <c r="G22" i="2"/>
  <c r="P21" i="2"/>
  <c r="O21" i="2"/>
  <c r="N21" i="2"/>
  <c r="M21" i="2"/>
  <c r="G21" i="2"/>
  <c r="P20" i="2"/>
  <c r="O20" i="2"/>
  <c r="N20" i="2"/>
  <c r="M20" i="2"/>
  <c r="G20" i="2"/>
  <c r="P19" i="2"/>
  <c r="O19" i="2"/>
  <c r="N19" i="2"/>
  <c r="M19" i="2"/>
  <c r="G19" i="2"/>
  <c r="P18" i="2"/>
  <c r="O18" i="2"/>
  <c r="N18" i="2"/>
  <c r="M18" i="2"/>
  <c r="G18" i="2"/>
  <c r="P17" i="2"/>
  <c r="O17" i="2"/>
  <c r="N17" i="2"/>
  <c r="M17" i="2"/>
  <c r="G17" i="2"/>
  <c r="P16" i="2"/>
  <c r="O16" i="2"/>
  <c r="N16" i="2"/>
  <c r="M16" i="2"/>
  <c r="G16" i="2"/>
  <c r="P15" i="2"/>
  <c r="O15" i="2"/>
  <c r="N15" i="2"/>
  <c r="M15" i="2"/>
  <c r="G15" i="2"/>
  <c r="P14" i="2"/>
  <c r="O14" i="2"/>
  <c r="N14" i="2"/>
  <c r="M14" i="2"/>
  <c r="G14" i="2"/>
  <c r="P13" i="2"/>
  <c r="O13" i="2"/>
  <c r="N13" i="2"/>
  <c r="M13" i="2"/>
  <c r="G13" i="2"/>
  <c r="P12" i="2"/>
  <c r="O12" i="2"/>
  <c r="N12" i="2"/>
  <c r="M12" i="2"/>
  <c r="G12" i="2"/>
  <c r="I10" i="2"/>
  <c r="E10" i="2"/>
  <c r="D10" i="2"/>
  <c r="C10" i="2"/>
  <c r="F10" i="2" s="1"/>
  <c r="G8" i="2"/>
  <c r="F8" i="2"/>
  <c r="H8" i="2" s="1"/>
  <c r="E8" i="2"/>
  <c r="B8" i="2"/>
  <c r="J6" i="2"/>
  <c r="G6" i="2"/>
  <c r="F6" i="2"/>
  <c r="C6" i="2"/>
  <c r="B6" i="2"/>
  <c r="A6" i="2"/>
  <c r="J5" i="2"/>
  <c r="G5" i="2"/>
  <c r="F5" i="2"/>
  <c r="C5" i="2"/>
  <c r="B5" i="2"/>
  <c r="A5" i="2"/>
  <c r="J4" i="2"/>
  <c r="G4" i="2"/>
  <c r="F4" i="2"/>
  <c r="C4" i="2"/>
  <c r="B4" i="2"/>
  <c r="A4" i="2"/>
  <c r="P61" i="3"/>
  <c r="O61" i="3"/>
  <c r="N61" i="3"/>
  <c r="M61" i="3"/>
  <c r="G61" i="3"/>
  <c r="P60" i="3"/>
  <c r="O60" i="3"/>
  <c r="N60" i="3"/>
  <c r="M60" i="3"/>
  <c r="G60" i="3"/>
  <c r="P59" i="3"/>
  <c r="O59" i="3"/>
  <c r="N59" i="3"/>
  <c r="M59" i="3"/>
  <c r="G59" i="3"/>
  <c r="P58" i="3"/>
  <c r="O58" i="3"/>
  <c r="N58" i="3"/>
  <c r="M58" i="3"/>
  <c r="G58" i="3"/>
  <c r="P57" i="3"/>
  <c r="O57" i="3"/>
  <c r="N57" i="3"/>
  <c r="M57" i="3"/>
  <c r="G57" i="3"/>
  <c r="P56" i="3"/>
  <c r="O56" i="3"/>
  <c r="N56" i="3"/>
  <c r="M56" i="3"/>
  <c r="G56" i="3"/>
  <c r="P55" i="3"/>
  <c r="O55" i="3"/>
  <c r="N55" i="3"/>
  <c r="M55" i="3"/>
  <c r="G55" i="3"/>
  <c r="P54" i="3"/>
  <c r="O54" i="3"/>
  <c r="N54" i="3"/>
  <c r="M54" i="3"/>
  <c r="G54" i="3"/>
  <c r="P53" i="3"/>
  <c r="O53" i="3"/>
  <c r="N53" i="3"/>
  <c r="M53" i="3"/>
  <c r="G53" i="3"/>
  <c r="P52" i="3"/>
  <c r="O52" i="3"/>
  <c r="N52" i="3"/>
  <c r="M52" i="3"/>
  <c r="G52" i="3"/>
  <c r="P51" i="3"/>
  <c r="O51" i="3"/>
  <c r="N51" i="3"/>
  <c r="M51" i="3"/>
  <c r="G51" i="3"/>
  <c r="P50" i="3"/>
  <c r="O50" i="3"/>
  <c r="N50" i="3"/>
  <c r="M50" i="3"/>
  <c r="G50" i="3"/>
  <c r="P49" i="3"/>
  <c r="O49" i="3"/>
  <c r="N49" i="3"/>
  <c r="M49" i="3"/>
  <c r="G49" i="3"/>
  <c r="P48" i="3"/>
  <c r="O48" i="3"/>
  <c r="N48" i="3"/>
  <c r="M48" i="3"/>
  <c r="G48" i="3"/>
  <c r="P47" i="3"/>
  <c r="O47" i="3"/>
  <c r="N47" i="3"/>
  <c r="M47" i="3"/>
  <c r="G47" i="3"/>
  <c r="P46" i="3"/>
  <c r="O46" i="3"/>
  <c r="N46" i="3"/>
  <c r="M46" i="3"/>
  <c r="G46" i="3"/>
  <c r="P45" i="3"/>
  <c r="O45" i="3"/>
  <c r="N45" i="3"/>
  <c r="M45" i="3"/>
  <c r="G45" i="3"/>
  <c r="P44" i="3"/>
  <c r="O44" i="3"/>
  <c r="N44" i="3"/>
  <c r="M44" i="3"/>
  <c r="G44" i="3"/>
  <c r="P43" i="3"/>
  <c r="O43" i="3"/>
  <c r="N43" i="3"/>
  <c r="M43" i="3"/>
  <c r="G43" i="3"/>
  <c r="P42" i="3"/>
  <c r="O42" i="3"/>
  <c r="N42" i="3"/>
  <c r="M42" i="3"/>
  <c r="G42" i="3"/>
  <c r="P41" i="3"/>
  <c r="O41" i="3"/>
  <c r="N41" i="3"/>
  <c r="M41" i="3"/>
  <c r="G41" i="3"/>
  <c r="P40" i="3"/>
  <c r="O40" i="3"/>
  <c r="N40" i="3"/>
  <c r="M40" i="3"/>
  <c r="G40" i="3"/>
  <c r="P39" i="3"/>
  <c r="O39" i="3"/>
  <c r="N39" i="3"/>
  <c r="M39" i="3"/>
  <c r="G39" i="3"/>
  <c r="P38" i="3"/>
  <c r="O38" i="3"/>
  <c r="N38" i="3"/>
  <c r="M38" i="3"/>
  <c r="G38" i="3"/>
  <c r="P37" i="3"/>
  <c r="O37" i="3"/>
  <c r="N37" i="3"/>
  <c r="M37" i="3"/>
  <c r="G37" i="3"/>
  <c r="P36" i="3"/>
  <c r="O36" i="3"/>
  <c r="N36" i="3"/>
  <c r="M36" i="3"/>
  <c r="G36" i="3"/>
  <c r="P35" i="3"/>
  <c r="O35" i="3"/>
  <c r="N35" i="3"/>
  <c r="M35" i="3"/>
  <c r="G35" i="3"/>
  <c r="P34" i="3"/>
  <c r="O34" i="3"/>
  <c r="N34" i="3"/>
  <c r="M34" i="3"/>
  <c r="G34" i="3"/>
  <c r="P33" i="3"/>
  <c r="O33" i="3"/>
  <c r="N33" i="3"/>
  <c r="M33" i="3"/>
  <c r="G33" i="3"/>
  <c r="P32" i="3"/>
  <c r="O32" i="3"/>
  <c r="N32" i="3"/>
  <c r="M32" i="3"/>
  <c r="G32" i="3"/>
  <c r="P31" i="3"/>
  <c r="O31" i="3"/>
  <c r="N31" i="3"/>
  <c r="M31" i="3"/>
  <c r="G31" i="3"/>
  <c r="P30" i="3"/>
  <c r="O30" i="3"/>
  <c r="N30" i="3"/>
  <c r="M30" i="3"/>
  <c r="G30" i="3"/>
  <c r="P29" i="3"/>
  <c r="O29" i="3"/>
  <c r="N29" i="3"/>
  <c r="M29" i="3"/>
  <c r="G29" i="3"/>
  <c r="P28" i="3"/>
  <c r="O28" i="3"/>
  <c r="N28" i="3"/>
  <c r="M28" i="3"/>
  <c r="G28" i="3"/>
  <c r="P27" i="3"/>
  <c r="O27" i="3"/>
  <c r="N27" i="3"/>
  <c r="M27" i="3"/>
  <c r="G27" i="3"/>
  <c r="P26" i="3"/>
  <c r="O26" i="3"/>
  <c r="N26" i="3"/>
  <c r="M26" i="3"/>
  <c r="G26" i="3"/>
  <c r="P25" i="3"/>
  <c r="O25" i="3"/>
  <c r="N25" i="3"/>
  <c r="M25" i="3"/>
  <c r="G25" i="3"/>
  <c r="P24" i="3"/>
  <c r="O24" i="3"/>
  <c r="N24" i="3"/>
  <c r="M24" i="3"/>
  <c r="G24" i="3"/>
  <c r="P23" i="3"/>
  <c r="O23" i="3"/>
  <c r="N23" i="3"/>
  <c r="G23" i="3"/>
  <c r="M23" i="3" s="1"/>
  <c r="P22" i="3"/>
  <c r="O22" i="3"/>
  <c r="N22" i="3"/>
  <c r="G22" i="3"/>
  <c r="M22" i="3" s="1"/>
  <c r="P21" i="3"/>
  <c r="O21" i="3"/>
  <c r="N21" i="3"/>
  <c r="G21" i="3"/>
  <c r="M21" i="3" s="1"/>
  <c r="P20" i="3"/>
  <c r="O20" i="3"/>
  <c r="N20" i="3"/>
  <c r="G20" i="3"/>
  <c r="M20" i="3" s="1"/>
  <c r="P19" i="3"/>
  <c r="O19" i="3"/>
  <c r="N19" i="3"/>
  <c r="G19" i="3"/>
  <c r="M19" i="3" s="1"/>
  <c r="P18" i="3"/>
  <c r="O18" i="3"/>
  <c r="N18" i="3"/>
  <c r="G18" i="3"/>
  <c r="M18" i="3" s="1"/>
  <c r="P17" i="3"/>
  <c r="N17" i="3"/>
  <c r="G17" i="3"/>
  <c r="M17" i="3" s="1"/>
  <c r="P16" i="3"/>
  <c r="N16" i="3"/>
  <c r="G16" i="3"/>
  <c r="M16" i="3" s="1"/>
  <c r="P15" i="3"/>
  <c r="N15" i="3"/>
  <c r="G15" i="3"/>
  <c r="M15" i="3" s="1"/>
  <c r="P14" i="3"/>
  <c r="N14" i="3"/>
  <c r="G14" i="3"/>
  <c r="M14" i="3" s="1"/>
  <c r="P13" i="3"/>
  <c r="N13" i="3"/>
  <c r="G13" i="3"/>
  <c r="M13" i="3" s="1"/>
  <c r="P12" i="3"/>
  <c r="N12" i="3"/>
  <c r="G12" i="3"/>
  <c r="M12" i="3" s="1"/>
  <c r="I10" i="3"/>
  <c r="E10" i="3"/>
  <c r="D10" i="3"/>
  <c r="C10" i="3"/>
  <c r="F10" i="3" s="1"/>
  <c r="G8" i="3"/>
  <c r="F8" i="3"/>
  <c r="H8" i="3" s="1"/>
  <c r="E8" i="3"/>
  <c r="B8" i="3"/>
  <c r="I8" i="2" l="1"/>
  <c r="D8" i="2"/>
  <c r="O17" i="3"/>
  <c r="F5" i="3"/>
  <c r="F4" i="3"/>
  <c r="C4" i="3"/>
  <c r="F6" i="3"/>
  <c r="C6" i="3"/>
  <c r="C5" i="3"/>
  <c r="O16" i="3"/>
  <c r="O15" i="3"/>
  <c r="O14" i="3"/>
  <c r="O12" i="3"/>
  <c r="O13" i="3"/>
  <c r="A6" i="3"/>
  <c r="B6" i="3"/>
  <c r="A4" i="3"/>
  <c r="B4" i="3"/>
  <c r="A5" i="3"/>
  <c r="B5" i="3"/>
  <c r="D8" i="3"/>
  <c r="I8" i="3"/>
  <c r="J5" i="3" l="1"/>
  <c r="J6" i="3"/>
  <c r="G5" i="3"/>
  <c r="G4" i="3"/>
  <c r="J4" i="3"/>
  <c r="G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CGC</author>
  </authors>
  <commentList>
    <comment ref="G3" authorId="0" shapeId="0" xr:uid="{00000000-0006-0000-0100-000001000000}">
      <text>
        <r>
          <rPr>
            <sz val="11"/>
            <color theme="1"/>
            <rFont val="Calibri"/>
            <family val="2"/>
            <scheme val="minor"/>
          </rPr>
          <t>Lowest-rated VA tasks, with more hours ranked first. These are not eliminations. They are candidates to delegate, simplify, or group. Tasks rated at or above the lowest rating in the Top 3 are left out, so the panel can stay empty when ratings are close or tied. It needs VA tasks rated below the Top 3.</t>
        </r>
      </text>
    </comment>
    <comment ref="C7" authorId="0" shapeId="0" xr:uid="{00000000-0006-0000-0100-000002000000}">
      <text>
        <r>
          <rPr>
            <sz val="11"/>
            <color theme="1"/>
            <rFont val="Calibri"/>
            <family val="2"/>
            <scheme val="minor"/>
          </rPr>
          <t>A 40-hour week is the default benchmark. Change it if your standard week is different.</t>
        </r>
      </text>
    </comment>
    <comment ref="D7" authorId="0" shapeId="0" xr:uid="{00000000-0006-0000-0100-000003000000}">
      <text>
        <r>
          <rPr>
            <sz val="11"/>
            <color theme="1"/>
            <rFont val="Calibri"/>
            <family val="2"/>
            <scheme val="minor"/>
          </rPr>
          <t>Standard work week minus total hours listed. A large number usually means tasks are missing. If your listed hours exceed your standard week, it shows Over by and the extra hours.</t>
        </r>
      </text>
    </comment>
    <comment ref="H7" authorId="0" shapeId="0" xr:uid="{00000000-0006-0000-0100-000004000000}">
      <text>
        <r>
          <rPr>
            <sz val="11"/>
            <color theme="1"/>
            <rFont val="Calibri"/>
            <family val="2"/>
            <scheme val="minor"/>
          </rPr>
          <t>Everything that could in principle be recovered: all NVA plus NVAR hours. Not the target. Most people recover only part of this pool.</t>
        </r>
      </text>
    </comment>
    <comment ref="B9" authorId="0" shapeId="0" xr:uid="{00000000-0006-0000-0100-000005000000}">
      <text>
        <r>
          <rPr>
            <sz val="11"/>
            <color theme="1"/>
            <rFont val="Calibri"/>
            <family val="2"/>
            <scheme val="minor"/>
          </rPr>
          <t>Hours per week you aim to recover. Five is the realistic starting target. Change it if you like.</t>
        </r>
      </text>
    </comment>
    <comment ref="C9" authorId="0" shapeId="0" xr:uid="{00000000-0006-0000-0100-000006000000}">
      <text>
        <r>
          <rPr>
            <sz val="11"/>
            <color theme="1"/>
            <rFont val="Calibri"/>
            <family val="2"/>
            <scheme val="minor"/>
          </rPr>
          <t>Sum of Actual Time Saved on NVA and NVAR rows. Entries on VA rows are not counted.</t>
        </r>
      </text>
    </comment>
    <comment ref="D9" authorId="0" shapeId="0" xr:uid="{00000000-0006-0000-0100-000007000000}">
      <text>
        <r>
          <rPr>
            <sz val="11"/>
            <color theme="1"/>
            <rFont val="Calibri"/>
            <family val="2"/>
            <scheme val="minor"/>
          </rPr>
          <t>Sum of Time Applied on VA rows. Entries on NVA or NVAR rows are not counted. Should not exceed Total Saved.</t>
        </r>
      </text>
    </comment>
    <comment ref="E9" authorId="0" shapeId="0" xr:uid="{00000000-0006-0000-0100-000008000000}">
      <text>
        <r>
          <rPr>
            <sz val="11"/>
            <color theme="1"/>
            <rFont val="Calibri"/>
            <family val="2"/>
            <scheme val="minor"/>
          </rPr>
          <t>Time Applied multiplied by Effort Duration, summed for VA rows. Ongoing rows have no end date, so they are shown separately in Ongoing (hrs/wk).</t>
        </r>
      </text>
    </comment>
    <comment ref="F9" authorId="0" shapeId="0" xr:uid="{00000000-0006-0000-0100-000009000000}">
      <text>
        <r>
          <rPr>
            <sz val="11"/>
            <color theme="1"/>
            <rFont val="Calibri"/>
            <family val="2"/>
            <scheme val="minor"/>
          </rPr>
          <t>Below target: saved hours are under the target. Saved, not fully applied: you saved enough but have not yet applied the target hours to VA work. Target met: saved and applied both reached the target. Check: more hours applied than saved.</t>
        </r>
      </text>
    </comment>
    <comment ref="I9" authorId="0" shapeId="0" xr:uid="{00000000-0006-0000-0100-00000A000000}">
      <text>
        <r>
          <rPr>
            <sz val="11"/>
            <color theme="1"/>
            <rFont val="Calibri"/>
            <family val="2"/>
            <scheme val="minor"/>
          </rPr>
          <t>Hours per week applied to VA tasks marked Ongoing. Not included in Hours Invested.</t>
        </r>
      </text>
    </comment>
    <comment ref="A11" authorId="0" shapeId="0" xr:uid="{00000000-0006-0000-0100-00000B000000}">
      <text>
        <r>
          <rPr>
            <sz val="11"/>
            <color theme="1"/>
            <rFont val="Calibri"/>
            <family val="2"/>
            <scheme val="minor"/>
          </rPr>
          <t>Enter up to 50 tasks. Pick from the dropdown (built from the My Library sheet) or type your own.</t>
        </r>
      </text>
    </comment>
    <comment ref="B11" authorId="0" shapeId="0" xr:uid="{00000000-0006-0000-0100-00000C000000}">
      <text>
        <r>
          <rPr>
            <sz val="11"/>
            <color theme="1"/>
            <rFont val="Calibri"/>
            <family val="2"/>
            <scheme val="minor"/>
          </rPr>
          <t>Enter the average hours per week the task takes, including prep and follow-up. For tasks you do less often, use a weekly average (a 4-hour monthly task is about 1 hour per week).</t>
        </r>
      </text>
    </comment>
    <comment ref="C11" authorId="0" shapeId="0" xr:uid="{00000000-0006-0000-0100-00000D000000}">
      <text>
        <r>
          <rPr>
            <sz val="11"/>
            <color theme="1"/>
            <rFont val="Calibri"/>
            <family val="2"/>
            <scheme val="minor"/>
          </rPr>
          <t>Classify each task.
Value-Add (VA): work the business or your customer would pay you to do. Keep doing it.
Non-Value-Add (NVA): work that does not move anything forward. A candidate for elimination, delegation, simplification, grouping, or automation.
Non-Value-Add but Required (NVAR): compliance, audit, regulatory, or contractual work. You can't eliminate it, but you can often reduce, streamline, or group it.</t>
        </r>
      </text>
    </comment>
    <comment ref="D11" authorId="0" shapeId="0" xr:uid="{00000000-0006-0000-0100-00000E000000}">
      <text>
        <r>
          <rPr>
            <sz val="11"/>
            <color theme="1"/>
            <rFont val="Calibri"/>
            <family val="2"/>
            <scheme val="minor"/>
          </rPr>
          <t>For VA tasks only. Rate each task's importance to strategic objectives, 1 to 5. Reserve 5 for the tasks that, if you stopped, would visibly hurt the strategy. NVA and NVAR tasks do not get a rating.</t>
        </r>
      </text>
    </comment>
    <comment ref="E11" authorId="0" shapeId="0" xr:uid="{00000000-0006-0000-0100-00000F000000}">
      <text>
        <r>
          <rPr>
            <sz val="11"/>
            <color theme="1"/>
            <rFont val="Calibri"/>
            <family val="2"/>
            <scheme val="minor"/>
          </rPr>
          <t>Rate how much you enjoy the task: Love, Like, Neutral, or Dislike.</t>
        </r>
      </text>
    </comment>
    <comment ref="F11" authorId="0" shapeId="0" xr:uid="{00000000-0006-0000-0100-000010000000}">
      <text>
        <r>
          <rPr>
            <sz val="11"/>
            <color theme="1"/>
            <rFont val="Calibri"/>
            <family val="2"/>
            <scheme val="minor"/>
          </rPr>
          <t>Rate how well you do the task: Great, Good, OK, or Needs Support.</t>
        </r>
      </text>
    </comment>
    <comment ref="G11" authorId="0" shapeId="0" xr:uid="{00000000-0006-0000-0100-000011000000}">
      <text>
        <r>
          <rPr>
            <sz val="11"/>
            <color theme="1"/>
            <rFont val="Calibri"/>
            <family val="2"/>
            <scheme val="minor"/>
          </rPr>
          <t>Calculated for NVA and NVAR tasks. Higher score = bigger time-recovery opportunity. VA tasks are intentionally blank.
Amber cells mean a row is incomplete or has an entry not on the list (its score will be understated), or an entry is on the wrong row type. Rows scoring 0 are left out of the Top 3.
To show the top items: click the filter arrow on this header, choose Number Filters, then Top 10. Sorting is turned off because the sheet is protected.</t>
        </r>
      </text>
    </comment>
    <comment ref="H11" authorId="0" shapeId="0" xr:uid="{00000000-0006-0000-0100-000012000000}">
      <text>
        <r>
          <rPr>
            <sz val="11"/>
            <color theme="1"/>
            <rFont val="Calibri"/>
            <family val="2"/>
            <scheme val="minor"/>
          </rPr>
          <t>NVA and NVAR rows only. After you stop, delegate, simplify, group, or automate the task, enter the hours per week you actually saved. The sheet will not accept more than the task's Average Hours per Week. If you lower the task's hours afterward, the saved hours turn amber but still count until you fix them.</t>
        </r>
      </text>
    </comment>
    <comment ref="I11" authorId="0" shapeId="0" xr:uid="{00000000-0006-0000-0100-000013000000}">
      <text>
        <r>
          <rPr>
            <sz val="11"/>
            <color theme="1"/>
            <rFont val="Calibri"/>
            <family val="2"/>
            <scheme val="minor"/>
          </rPr>
          <t>VA rows only. Enter the saved hours per week you are putting into this higher value-add task. Total applied should not exceed total saved.</t>
        </r>
      </text>
    </comment>
    <comment ref="J11" authorId="0" shapeId="0" xr:uid="{00000000-0006-0000-0100-000014000000}">
      <text>
        <r>
          <rPr>
            <sz val="11"/>
            <color theme="1"/>
            <rFont val="Calibri"/>
            <family val="2"/>
            <scheme val="minor"/>
          </rPr>
          <t>Use on VA rows with Time Applied. Enter how many weeks you will apply these hours (for example, 8), or type Ongoing if the activity will continue indefinitely.</t>
        </r>
      </text>
    </comment>
    <comment ref="K11" authorId="0" shapeId="0" xr:uid="{00000000-0006-0000-0100-000015000000}">
      <text>
        <r>
          <rPr>
            <sz val="11"/>
            <color theme="1"/>
            <rFont val="Calibri"/>
            <family val="2"/>
            <scheme val="minor"/>
          </rPr>
          <t>Use on VA rows with Time Applied. Select the primary type of value created.</t>
        </r>
      </text>
    </comment>
    <comment ref="L11" authorId="0" shapeId="0" xr:uid="{00000000-0006-0000-0100-000016000000}">
      <text>
        <r>
          <rPr>
            <sz val="11"/>
            <color theme="1"/>
            <rFont val="Calibri"/>
            <family val="2"/>
            <scheme val="minor"/>
          </rPr>
          <t>Use on VA rows with Time Applied. Briefly describe what the extra time produced. Focus on business impact beyond time saved.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CGC</author>
  </authors>
  <commentList>
    <comment ref="G3" authorId="0" shapeId="0" xr:uid="{00000000-0006-0000-0200-000001000000}">
      <text>
        <r>
          <rPr>
            <sz val="11"/>
            <color theme="1"/>
            <rFont val="Calibri"/>
            <family val="2"/>
            <scheme val="minor"/>
          </rPr>
          <t>Lowest-rated VA tasks, with more hours ranked first. These are not eliminations. They are candidates to delegate, simplify, or group. Tasks rated at or above the lowest rating in the Top 3 are left out, so the panel can stay empty when ratings are close or tied. It needs VA tasks rated below the Top 3.</t>
        </r>
      </text>
    </comment>
    <comment ref="C7" authorId="0" shapeId="0" xr:uid="{00000000-0006-0000-0200-000002000000}">
      <text>
        <r>
          <rPr>
            <sz val="11"/>
            <color theme="1"/>
            <rFont val="Calibri"/>
            <family val="2"/>
            <scheme val="minor"/>
          </rPr>
          <t>A 40-hour week is the default benchmark. Change it if your standard week is different.</t>
        </r>
      </text>
    </comment>
    <comment ref="D7" authorId="0" shapeId="0" xr:uid="{00000000-0006-0000-0200-000003000000}">
      <text>
        <r>
          <rPr>
            <sz val="11"/>
            <color theme="1"/>
            <rFont val="Calibri"/>
            <family val="2"/>
            <scheme val="minor"/>
          </rPr>
          <t>Standard work week minus total hours listed. A large number usually means tasks are missing. If your listed hours exceed your standard week, it shows Over by and the extra hours.</t>
        </r>
      </text>
    </comment>
    <comment ref="H7" authorId="0" shapeId="0" xr:uid="{00000000-0006-0000-0200-000004000000}">
      <text>
        <r>
          <rPr>
            <sz val="11"/>
            <color theme="1"/>
            <rFont val="Calibri"/>
            <family val="2"/>
            <scheme val="minor"/>
          </rPr>
          <t>Everything that could in principle be recovered: all NVA plus NVAR hours. Not the target. Most people recover only part of this pool.</t>
        </r>
      </text>
    </comment>
    <comment ref="B9" authorId="0" shapeId="0" xr:uid="{00000000-0006-0000-0200-000005000000}">
      <text>
        <r>
          <rPr>
            <sz val="11"/>
            <color theme="1"/>
            <rFont val="Calibri"/>
            <family val="2"/>
            <scheme val="minor"/>
          </rPr>
          <t>Hours per week you aim to recover. Five is the realistic starting target. Change it if you like.</t>
        </r>
      </text>
    </comment>
    <comment ref="C9" authorId="0" shapeId="0" xr:uid="{00000000-0006-0000-0200-000006000000}">
      <text>
        <r>
          <rPr>
            <sz val="11"/>
            <color theme="1"/>
            <rFont val="Calibri"/>
            <family val="2"/>
            <scheme val="minor"/>
          </rPr>
          <t>Sum of Actual Time Saved on NVA and NVAR rows. Entries on VA rows are not counted.</t>
        </r>
      </text>
    </comment>
    <comment ref="D9" authorId="0" shapeId="0" xr:uid="{00000000-0006-0000-0200-000007000000}">
      <text>
        <r>
          <rPr>
            <sz val="11"/>
            <color theme="1"/>
            <rFont val="Calibri"/>
            <family val="2"/>
            <scheme val="minor"/>
          </rPr>
          <t>Sum of Time Applied on VA rows. Entries on NVA or NVAR rows are not counted. Should not exceed Total Saved.</t>
        </r>
      </text>
    </comment>
    <comment ref="E9" authorId="0" shapeId="0" xr:uid="{00000000-0006-0000-0200-000008000000}">
      <text>
        <r>
          <rPr>
            <sz val="11"/>
            <color theme="1"/>
            <rFont val="Calibri"/>
            <family val="2"/>
            <scheme val="minor"/>
          </rPr>
          <t>Time Applied multiplied by Effort Duration, summed for VA rows. Ongoing rows have no end date, so they are shown separately in Ongoing (hrs/wk).</t>
        </r>
      </text>
    </comment>
    <comment ref="F9" authorId="0" shapeId="0" xr:uid="{00000000-0006-0000-0200-000009000000}">
      <text>
        <r>
          <rPr>
            <sz val="11"/>
            <color theme="1"/>
            <rFont val="Calibri"/>
            <family val="2"/>
            <scheme val="minor"/>
          </rPr>
          <t>Below target: saved hours are under the target. Saved, not fully applied: you saved enough but have not yet applied the target hours to VA work. Target met: saved and applied both reached the target. Check: more hours applied than saved.</t>
        </r>
      </text>
    </comment>
    <comment ref="I9" authorId="0" shapeId="0" xr:uid="{00000000-0006-0000-0200-00000A000000}">
      <text>
        <r>
          <rPr>
            <sz val="11"/>
            <color theme="1"/>
            <rFont val="Calibri"/>
            <family val="2"/>
            <scheme val="minor"/>
          </rPr>
          <t>Hours per week applied to VA tasks marked Ongoing. Not included in Hours Invested.</t>
        </r>
      </text>
    </comment>
    <comment ref="A11" authorId="0" shapeId="0" xr:uid="{00000000-0006-0000-0200-00000B000000}">
      <text>
        <r>
          <rPr>
            <sz val="11"/>
            <color theme="1"/>
            <rFont val="Calibri"/>
            <family val="2"/>
            <scheme val="minor"/>
          </rPr>
          <t>Enter up to 50 tasks. Pick from the dropdown (built from the My Library sheet) or type your own.</t>
        </r>
      </text>
    </comment>
    <comment ref="B11" authorId="0" shapeId="0" xr:uid="{00000000-0006-0000-0200-00000C000000}">
      <text>
        <r>
          <rPr>
            <sz val="11"/>
            <color theme="1"/>
            <rFont val="Calibri"/>
            <family val="2"/>
            <scheme val="minor"/>
          </rPr>
          <t>Enter the average hours per week the task takes, including prep and follow-up. For tasks you do less often, use a weekly average (a 4-hour monthly task is about 1 hour per week).</t>
        </r>
      </text>
    </comment>
    <comment ref="C11" authorId="0" shapeId="0" xr:uid="{00000000-0006-0000-0200-00000D000000}">
      <text>
        <r>
          <rPr>
            <sz val="11"/>
            <color theme="1"/>
            <rFont val="Calibri"/>
            <family val="2"/>
            <scheme val="minor"/>
          </rPr>
          <t>Classify each task.
Value-Add (VA): work the business or your customer would pay you to do. Keep doing it.
Non-Value-Add (NVA): work that does not move anything forward. A candidate for elimination, delegation, simplification, grouping, or automation.
Non-Value-Add but Required (NVAR): compliance, audit, regulatory, or contractual work. You can't eliminate it, but you can often reduce, streamline, or group it.</t>
        </r>
      </text>
    </comment>
    <comment ref="D11" authorId="0" shapeId="0" xr:uid="{00000000-0006-0000-0200-00000E000000}">
      <text>
        <r>
          <rPr>
            <sz val="11"/>
            <color theme="1"/>
            <rFont val="Calibri"/>
            <family val="2"/>
            <scheme val="minor"/>
          </rPr>
          <t>For VA tasks only. Rate each task's importance to strategic objectives, 1 to 5. Reserve 5 for the tasks that, if you stopped, would visibly hurt the strategy. NVA and NVAR tasks do not get a rating.</t>
        </r>
      </text>
    </comment>
    <comment ref="E11" authorId="0" shapeId="0" xr:uid="{00000000-0006-0000-0200-00000F000000}">
      <text>
        <r>
          <rPr>
            <sz val="11"/>
            <color theme="1"/>
            <rFont val="Calibri"/>
            <family val="2"/>
            <scheme val="minor"/>
          </rPr>
          <t>Rate how much you enjoy the task: Love, Like, Neutral, or Dislike.</t>
        </r>
      </text>
    </comment>
    <comment ref="F11" authorId="0" shapeId="0" xr:uid="{00000000-0006-0000-0200-000010000000}">
      <text>
        <r>
          <rPr>
            <sz val="11"/>
            <color theme="1"/>
            <rFont val="Calibri"/>
            <family val="2"/>
            <scheme val="minor"/>
          </rPr>
          <t>Rate how well you do the task: Great, Good, OK, or Needs Support.</t>
        </r>
      </text>
    </comment>
    <comment ref="G11" authorId="0" shapeId="0" xr:uid="{00000000-0006-0000-0200-000011000000}">
      <text>
        <r>
          <rPr>
            <sz val="11"/>
            <color theme="1"/>
            <rFont val="Calibri"/>
            <family val="2"/>
            <scheme val="minor"/>
          </rPr>
          <t>Calculated for NVA and NVAR tasks. Higher score = bigger time-recovery opportunity. VA tasks are intentionally blank.
Amber cells mean a row is incomplete or has an entry not on the list (its score will be understated), or an entry is on the wrong row type. Rows scoring 0 are left out of the Top 3.
To show the top items: click the filter arrow on this header, choose Number Filters, then Top 10. Sorting is turned off because the sheet is protected.</t>
        </r>
      </text>
    </comment>
    <comment ref="H11" authorId="0" shapeId="0" xr:uid="{00000000-0006-0000-0200-000012000000}">
      <text>
        <r>
          <rPr>
            <sz val="11"/>
            <color theme="1"/>
            <rFont val="Calibri"/>
            <family val="2"/>
            <scheme val="minor"/>
          </rPr>
          <t>NVA and NVAR rows only. After you stop, delegate, simplify, group, or automate the task, enter the hours per week you actually saved. The sheet will not accept more than the task's Average Hours per Week. If you lower the task's hours afterward, the saved hours turn amber but still count until you fix them.</t>
        </r>
      </text>
    </comment>
    <comment ref="I11" authorId="0" shapeId="0" xr:uid="{00000000-0006-0000-0200-000013000000}">
      <text>
        <r>
          <rPr>
            <sz val="11"/>
            <color theme="1"/>
            <rFont val="Calibri"/>
            <family val="2"/>
            <scheme val="minor"/>
          </rPr>
          <t>VA rows only. Enter the saved hours per week you are putting into this higher value-add task. Total applied should not exceed total saved.</t>
        </r>
      </text>
    </comment>
    <comment ref="J11" authorId="0" shapeId="0" xr:uid="{00000000-0006-0000-0200-000014000000}">
      <text>
        <r>
          <rPr>
            <sz val="11"/>
            <color theme="1"/>
            <rFont val="Calibri"/>
            <family val="2"/>
            <scheme val="minor"/>
          </rPr>
          <t>Use on VA rows with Time Applied. Enter how many weeks you will apply these hours (for example, 8), or type Ongoing if the activity will continue indefinitely.</t>
        </r>
      </text>
    </comment>
    <comment ref="K11" authorId="0" shapeId="0" xr:uid="{00000000-0006-0000-0200-000015000000}">
      <text>
        <r>
          <rPr>
            <sz val="11"/>
            <color theme="1"/>
            <rFont val="Calibri"/>
            <family val="2"/>
            <scheme val="minor"/>
          </rPr>
          <t>Use on VA rows with Time Applied. Select the primary type of value created.</t>
        </r>
      </text>
    </comment>
    <comment ref="L11" authorId="0" shapeId="0" xr:uid="{00000000-0006-0000-0200-000016000000}">
      <text>
        <r>
          <rPr>
            <sz val="11"/>
            <color theme="1"/>
            <rFont val="Calibri"/>
            <family val="2"/>
            <scheme val="minor"/>
          </rPr>
          <t>Use on VA rows with Time Applied. Briefly describe what the extra time produced. Focus on business impact beyond time saved.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CGC</author>
  </authors>
  <commentList>
    <comment ref="A1" authorId="0" shapeId="0" xr:uid="{00000000-0006-0000-0400-000001000000}">
      <text>
        <r>
          <rPr>
            <sz val="11"/>
            <color theme="1"/>
            <rFont val="Calibri"/>
            <family val="2"/>
            <scheme val="minor"/>
          </rPr>
          <t>Add tasks you do often (up to row 200). They appear in the Tasks dropdown on the Weekly Task Review and Example Task Data sheets. A blank row in the middle of the list shows as a blank entry in the dropdown.</t>
        </r>
      </text>
    </comment>
  </commentList>
</comments>
</file>

<file path=xl/sharedStrings.xml><?xml version="1.0" encoding="utf-8"?>
<sst xmlns="http://schemas.openxmlformats.org/spreadsheetml/2006/main" count="292" uniqueCount="171">
  <si>
    <t>Weekly Time Optimizer: How to Use This Tool</t>
  </si>
  <si>
    <t>A personal time audit for recovering five hours a week from work that doesn't earn it.</t>
  </si>
  <si>
    <t>Getting Started</t>
  </si>
  <si>
    <t>This tool is designed to be used with Chapter 9 of How to Make a Great Sandwich, or with a guided walkthrough. A first pass takes about 30 minutes. Use the Weekly Task Review sheet for your own week. White cells are yours to fill in. Gray cells calculate automatically. Amber cells mean an entry is missing, not on the dropdown list (for example, pasted text), or on the wrong row type. Hover over any column header for instructions. The Example Task Data sheet shows a completed week, from rating tasks through applying the recovered hours. Add tasks you do often to the My Library sheet and they appear in the Tasks dropdown.</t>
  </si>
  <si>
    <t>The Idea</t>
  </si>
  <si>
    <t>Most people cannot make time for the work that actually moves the business because their week is already full of work that doesn't. This tool helps you find the tasks costing you time you can't afford to spend, so you can stop, delegate, simplify, group, or automate them. The realistic target is about five hours a week recovered. Five hours is enough to start a meaningful improvement project. It's also achievable for almost anyone willing to look honestly at where their time goes.</t>
  </si>
  <si>
    <t>The Four Dimensions</t>
  </si>
  <si>
    <t>Each task you list is rated on four things:
  •  Average hours per week: how much of your week the task actually consumes. For tasks you do less often, use a weekly average.
  •  Classification: Value-Add (VA), Non-Value-Add (NVA), or Non-Value-Add but Required (NVAR).
  •  Enjoyment: Love, Like, Neutral, or Dislike.
  •  Proficiency: Great, Good, OK, or Needs Support.
Tasks you mark VA also get a Strategic Importance rating, explained in the next section.</t>
  </si>
  <si>
    <t>Strategic Importance (VA Tasks Only)</t>
  </si>
  <si>
    <t>The Strategic Importance column applies only to your value-add tasks, scored 1 to 5. NVA and NVAR tasks do not get an importance rating because by definition they are not driving strategic objectives. The most a non-value-add task can do is consume time you wanted back. For VA tasks, importance is where a second, sharper question lives: of the work that genuinely matters, which work matters most?
The discipline this column enforces is uncomfortable on purpose. If everything is important, nothing is. Forcing yourself to rate VA tasks across a five-point scale means accepting that some value-add work outranks other value-add work, and that the lower-ranked items are candidates for delegation, simplification, or grouping with similar tasks even though they are not waste. A 5 is reserved for the small number of tasks that, if you stopped doing them, would visibly hurt the strategy. A 1 is value-add work that someone in the organization should be doing, but probably not you.
The Top 3 by Strategic Importance panel shows where your time should be concentrated. The Bottom 3 VA panel shows the lowest-rated value-add tasks. Those are not eliminations. They are reassignment candidates. Each panel shows three tasks, so mid-ranked tasks appear in neither, and a task tied with the lowest rating in the Top 3 is left out of both. If Bottom 3 VA stays empty because your VA tasks share the same rating or two, revisit your ratings. If everything is important, nothing is.</t>
  </si>
  <si>
    <t>VA / NVA / NVAR</t>
  </si>
  <si>
    <t>Value-Add (VA) is work the business or your customer would pay you to do. Keep doing it.
Non-Value-Add (NVA) is work that doesn't move anything forward. A candidate for elimination, delegation, simplification, grouping, or automation.
Non-Value-Add but Required (NVAR) is compliance, audit, regulatory, or contractually required work. You can't eliminate it, but you can often reduce, streamline, or group it.</t>
  </si>
  <si>
    <t>The Recovery Priority Score</t>
  </si>
  <si>
    <t>The score is intentionally biased. VA tasks are left blank because the goal isn't to spend less time on work that matters. The score ranks your NVA and NVAR tasks using this formula:
   Recovery Priority  =  Hours per Week  ×  (Enjoyment Rating + Proficiency Rating)
Both ratings run 1 to 4, where 1 is best (Love or Great) and 4 is worst (Dislike or Needs Support). So a non-value-add task you spend a lot of time on, hate, and aren't good at scores the highest, exactly the task most likely to be a quick recovery win. A blank or unrecognized rating counts as 0 and understates the score, which is why missing or invalid ratings turn amber. Only rows classified exactly as NVA or NVAR are scored.
To see the top of the list, check the Top 3 Recovery Candidates panel, or click the filter arrow on the Recovery Priority header and choose Number Filters, then Top 10. Attack the top.
The worksheet is protected so the formulas can't be overwritten by accident. Filtering works. Sorting is turned off as a side effect of the protection. No password is set; use Review, Unprotect Sheet if you want to change the layout.</t>
  </si>
  <si>
    <t>Putting the Two Columns Together</t>
  </si>
  <si>
    <t>Recovery Priority and Strategic Importance work as a pair. Recovery Priority tells you where to take hours back. Strategic Importance tells you where those hours should go. A week well spent moves time from the top of the Recovery Priority list to the top of the Strategic Importance list. That is the whole point of this tool.</t>
  </si>
  <si>
    <t>How to Use It</t>
  </si>
  <si>
    <t xml:space="preserve">  1. List your tasks. Be honest. Recurring meetings, email categories, and admin work all count. Unaccounted Hours in the Weekly Snapshot shows how much of your standard week is still missing.
  2. Enter average hours per week for each. Round to the nearest half hour. A 40-hour week is the default benchmark.
  3. Classify each as Value-Add (VA), Non-Value-Add (NVA), or Non-Value-Add but Required (NVAR).
  4. Rate enjoyment and proficiency for every task. VA tasks also get a 1 to 5 Strategic Importance rating.
  5. Look at the panels at the top of the sheet. Top 3 Recovery Candidates shows where to take hours back. Top 3 by Strategic Importance shows where to put them. Bottom 3 VA shows value-add work to consider reassigning.
  6. For each recovery candidate, decide: stop it, delegate it, simplify it, group it, or automate it. Then act this week.
  7. Record the hours you actually saved on the NVA and NVAR rows. Record the hours you applied, for how many weeks, and what they produced on the VA rows. The Follow-Through panel totals both and tells you whether you hit your target. The sheet only accepts saved hours on NVA and NVAR rows and applied hours on VA rows. If you reclassify a row after entering hours, the entries that no longer fit turn amber.</t>
  </si>
  <si>
    <t>Reading the Totals</t>
  </si>
  <si>
    <t>Potential Recovery Pool is all of your NVA and NVAR hours: everything that could in principle be recovered. Recovery Target is the hours you are aiming for, set to five by default. Total Saved counts saved hours on NVA and NVAR rows. Total Applied counts applied hours on VA rows. Entries on the wrong row type turn amber. Saved hours on VA rows and applied hours on NVA or NVAR rows are not counted. Saved hours above a task's weekly hours are flagged but still counted, so fix them before relying on the totals. Unaccounted Hours shows Over by when your listed hours exceed your standard week.
Status reads Target met only when you have both saved and applied the target hours, because recovered hours that get reabsorbed haven't actually been recovered. Saved, not fully applied means the hours exist but haven't been committed to VA work yet. Below target means saved hours are still under the target. Check means more hours were applied than saved.
Hours Invested multiplies applied hours by the number of weeks, so you can see the size of the commitment. Rows marked Ongoing have no end date, so their weekly hours appear separately in Ongoing (hrs/wk).</t>
  </si>
  <si>
    <t>Column Guide</t>
  </si>
  <si>
    <t>Tasks: Enter up to 50 tasks. Pick from the dropdown (built from the My Library sheet) or type your own.</t>
  </si>
  <si>
    <t>Average Hours per Week: Enter the average hours per week the task takes, including prep and follow-up. For tasks you do less often, use a weekly average (a 4-hour monthly task is about 1 hour per week).</t>
  </si>
  <si>
    <t>Classification (VA, NVA, NVAR): Classify each task.
Value-Add (VA): work the business or your customer would pay you to do. Keep doing it.
Non-Value-Add (NVA): work that does not move anything forward. A candidate for elimination, delegation, simplification, grouping, or automation.
Non-Value-Add but Required (NVAR): compliance, audit, regulatory, or contractual work. You can't eliminate it, but you can often reduce, streamline, or group it.</t>
  </si>
  <si>
    <t>Strategic Importance (VA only): For VA tasks only. Rate each task's importance to strategic objectives, 1 to 5. Reserve 5 for the tasks that, if you stopped, would visibly hurt the strategy. NVA and NVAR tasks do not get a rating.</t>
  </si>
  <si>
    <t>Enjoyment: Rate how much you enjoy the task: Love, Like, Neutral, or Dislike.</t>
  </si>
  <si>
    <t>Proficiency: Rate how well you do the task: Great, Good, OK, or Needs Support.</t>
  </si>
  <si>
    <t>Recovery Priority: Calculated for NVA and NVAR tasks. Higher score = bigger time-recovery opportunity. VA tasks are intentionally blank.
Amber cells mean a row is incomplete or has an entry not on the list (its score will be understated), or an entry is on the wrong row type. Rows scoring 0 are left out of the Top 3.
To show the top items: click the filter arrow on this header, choose Number Filters, then Top 10. Sorting is turned off because the sheet is protected.</t>
  </si>
  <si>
    <t>Actual Time Saved (hrs): NVA and NVAR rows only. After you stop, delegate, simplify, group, or automate the task, enter the hours per week you actually saved. The sheet will not accept more than the task's Average Hours per Week. If you lower the task's hours afterward, the saved hours turn amber but still count until you fix them.</t>
  </si>
  <si>
    <t>Time Applied (hrs): VA rows only. Enter the saved hours per week you are putting into this higher value-add task. Total applied should not exceed total saved.</t>
  </si>
  <si>
    <t>Effort Duration (# of weeks): Use on VA rows with Time Applied. Enter how many weeks you will apply these hours (for example, 8), or type Ongoing if the activity will continue indefinitely.</t>
  </si>
  <si>
    <t>Outcome Type: Use on VA rows with Time Applied. Select the primary type of value created.</t>
  </si>
  <si>
    <t>Outcome Note (Value Delivered): Use on VA rows with Time Applied. Briefly describe what the extra time produced. Focus on business impact beyond time saved.</t>
  </si>
  <si>
    <t>What to Do With the Five Hours</t>
  </si>
  <si>
    <t>Recovered hours that get reabsorbed into more email, more meetings, or more low-value work haven't actually been recovered. The right-hand columns of the worksheet exist to make you commit. Where will the time go? For how many weeks? What value will it produce? Without that commitment, the audit was an exercise.</t>
  </si>
  <si>
    <t>A Note on Deployment</t>
  </si>
  <si>
    <t>This tool works best when individuals opt in. If you're a leader, fill it out yourself first and share what you found before asking your team to use it. Mandated time audits read as surveillance and produce resistance even from good employees. Voluntary adoption produces honest data and real change.</t>
  </si>
  <si>
    <t>About This Tool</t>
  </si>
  <si>
    <t>This tool emerged over years of consulting work with SME owners and corporate leaders who told me they couldn't make time for the improvement projects they knew they needed to run. The honest answer to 'I don't have time' is almost always 'You're spending it on the wrong things.' This is the tool I use to prove that. It is the worksheet companion to How to Make a Great Sandwich. Use it however helps.</t>
  </si>
  <si>
    <t>Questions or Help</t>
  </si>
  <si>
    <t>Email: peter.ikalowych@concisionglobal.com</t>
  </si>
  <si>
    <t>Book a meeting: concisionglobal.com/book-a-meeting</t>
  </si>
  <si>
    <t>Weekly Time Optimizer</t>
  </si>
  <si>
    <t>Fill in the white cells, starting with your tasks. Gray cells calculate automatically. Amber cells are missing, not on the list, or on the wrong row type. Hover over a column header for instructions. The How to Use sheet explains the full method.</t>
  </si>
  <si>
    <t>Top 3 Recovery Candidates</t>
  </si>
  <si>
    <t>Score</t>
  </si>
  <si>
    <t>Top 3 by Strategic Importance</t>
  </si>
  <si>
    <t>Rating</t>
  </si>
  <si>
    <t>Bottom 3 VA (Reassign Candidates)</t>
  </si>
  <si>
    <t>Weekly Snapshot</t>
  </si>
  <si>
    <t>Total Hours</t>
  </si>
  <si>
    <t>Standard Work Week (hrs)</t>
  </si>
  <si>
    <t>Unaccounted Hours</t>
  </si>
  <si>
    <t>VA Hours</t>
  </si>
  <si>
    <t>NVA Hours</t>
  </si>
  <si>
    <t>NVAR Hours</t>
  </si>
  <si>
    <t>Potential Recovery Pool (hrs)</t>
  </si>
  <si>
    <t>VA Share %</t>
  </si>
  <si>
    <t>Legend</t>
  </si>
  <si>
    <t>Your entry</t>
  </si>
  <si>
    <t>Calculated</t>
  </si>
  <si>
    <t>Missing, invalid, or misplaced</t>
  </si>
  <si>
    <t>Follow-Through</t>
  </si>
  <si>
    <t>Recovery Target (hrs)</t>
  </si>
  <si>
    <t>Total Saved (hrs)</t>
  </si>
  <si>
    <t>Total Applied (hrs)</t>
  </si>
  <si>
    <t>Hours Invested</t>
  </si>
  <si>
    <t>Status</t>
  </si>
  <si>
    <t>Ongoing (hrs/wk)</t>
  </si>
  <si>
    <t>Tasks</t>
  </si>
  <si>
    <t>Average Hours per Week</t>
  </si>
  <si>
    <t>Classification (VA, NVA, NVAR)</t>
  </si>
  <si>
    <t>Strategic Importance (VA only)</t>
  </si>
  <si>
    <t>Enjoyment</t>
  </si>
  <si>
    <t>Proficiency</t>
  </si>
  <si>
    <t>Recovery Priority</t>
  </si>
  <si>
    <t>Actual Time Saved (hrs)</t>
  </si>
  <si>
    <t>Time Applied (hrs)</t>
  </si>
  <si>
    <t>Effort Duration (# of weeks)</t>
  </si>
  <si>
    <t>Outcome Type</t>
  </si>
  <si>
    <t>Outcome Note (Value Delivered)</t>
  </si>
  <si>
    <t>Helper: recovery rank</t>
  </si>
  <si>
    <t>Helper: top importance rank</t>
  </si>
  <si>
    <t>Helper: bottom importance rank</t>
  </si>
  <si>
    <t>Helper: hours invested</t>
  </si>
  <si>
    <t>Weekly Time Optimizer: Example Week</t>
  </si>
  <si>
    <t>Value-Add (VA)</t>
  </si>
  <si>
    <t>Like</t>
  </si>
  <si>
    <t>Good</t>
  </si>
  <si>
    <t>Quality / Defects</t>
  </si>
  <si>
    <t>Risk reduction / Compliance</t>
  </si>
  <si>
    <t>Ongoing</t>
  </si>
  <si>
    <t>Customer impact</t>
  </si>
  <si>
    <t>Love</t>
  </si>
  <si>
    <t>Neutral</t>
  </si>
  <si>
    <t>Great</t>
  </si>
  <si>
    <t>Non-Value-Add (NVA)</t>
  </si>
  <si>
    <t>OK</t>
  </si>
  <si>
    <t>Dislike</t>
  </si>
  <si>
    <t>Needs Support</t>
  </si>
  <si>
    <t>Non-Value-Add but Required (NVAR)</t>
  </si>
  <si>
    <t>Classification List</t>
  </si>
  <si>
    <t>Strategic Importance List</t>
  </si>
  <si>
    <t>Enjoyment List</t>
  </si>
  <si>
    <t>Proficiency List</t>
  </si>
  <si>
    <t>Enjoyment/Proficiency Numeric Rating</t>
  </si>
  <si>
    <t>Revenue or pipeline</t>
  </si>
  <si>
    <t>Cycle time / Throughput</t>
  </si>
  <si>
    <t>Cost avoidance</t>
  </si>
  <si>
    <t>Employee experience</t>
  </si>
  <si>
    <t>Learning / Capability build</t>
  </si>
  <si>
    <t>Task Name</t>
  </si>
  <si>
    <t>Category</t>
  </si>
  <si>
    <t>Email (reading, triage, and replies)</t>
  </si>
  <si>
    <t>Communication</t>
  </si>
  <si>
    <t>Chat messages (Teams or Slack)</t>
  </si>
  <si>
    <t>Schedule meetings</t>
  </si>
  <si>
    <t>Coordination</t>
  </si>
  <si>
    <t>Staff scheduling</t>
  </si>
  <si>
    <t>Prepare meeting agenda</t>
  </si>
  <si>
    <t>Meetings</t>
  </si>
  <si>
    <t>Weekly team sync</t>
  </si>
  <si>
    <t>Document meeting decisions</t>
  </si>
  <si>
    <t>Documentation</t>
  </si>
  <si>
    <t>Searching for files and information</t>
  </si>
  <si>
    <t>Update scorecard or tracker</t>
  </si>
  <si>
    <t>Reporting and Analysis</t>
  </si>
  <si>
    <t>Build weekly report</t>
  </si>
  <si>
    <t>Reviewing monthly financials</t>
  </si>
  <si>
    <t>Weekly planning</t>
  </si>
  <si>
    <t>Planning and Prioritization</t>
  </si>
  <si>
    <t>Strategic planning and goal setting</t>
  </si>
  <si>
    <t>Invoicing and billing</t>
  </si>
  <si>
    <t>Finance and Admin</t>
  </si>
  <si>
    <t>Chasing overdue payments</t>
  </si>
  <si>
    <t>Paying bills and approving expenses</t>
  </si>
  <si>
    <t>Payroll processing</t>
  </si>
  <si>
    <t>Bookkeeping and reconciliation</t>
  </si>
  <si>
    <t>Preparing quotes and proposals</t>
  </si>
  <si>
    <t>Sales and Customers</t>
  </si>
  <si>
    <t>Sales calls and follow-ups</t>
  </si>
  <si>
    <t>Customer service and complaints</t>
  </si>
  <si>
    <t>Social media and marketing posts</t>
  </si>
  <si>
    <t>Marketing</t>
  </si>
  <si>
    <t>Interviewing and hiring</t>
  </si>
  <si>
    <t>People and Hiring</t>
  </si>
  <si>
    <t>Onboarding and training staff</t>
  </si>
  <si>
    <t>One-on-ones with team members</t>
  </si>
  <si>
    <t>Ordering supplies and managing inventory</t>
  </si>
  <si>
    <t>Operations</t>
  </si>
  <si>
    <t>Vendor and supplier management</t>
  </si>
  <si>
    <t>Quality checks and inspections</t>
  </si>
  <si>
    <t>Travel between sites or to clients</t>
  </si>
  <si>
    <t>Licenses, permits, and insurance paperwork</t>
  </si>
  <si>
    <t>Compliance</t>
  </si>
  <si>
    <t>IT support and troubleshooting</t>
  </si>
  <si>
    <t>Technical Work</t>
  </si>
  <si>
    <t>Coding</t>
  </si>
  <si>
    <t>Reviewing contracts</t>
  </si>
  <si>
    <t>Business development networking</t>
  </si>
  <si>
    <t>Project planning</t>
  </si>
  <si>
    <t>Process improvement</t>
  </si>
  <si>
    <t>Want help applying this to your team? Contact Peter Ikalowych, Concision Global Corp.</t>
  </si>
  <si>
    <t>Client delivery work</t>
  </si>
  <si>
    <t>Two more hours a week on follow-ups; three stalled proposals moved to signed contracts within the quarter.</t>
  </si>
  <si>
    <t>Walked the quote-to-cash process and removed two handoffs; invoices now go out in two days instead of five.</t>
  </si>
  <si>
    <t>Moved one-on-ones from monthly to every two weeks; two people at risk of leaving raised concerns early and stayed.</t>
  </si>
  <si>
    <t>Email triage</t>
  </si>
  <si>
    <t>Weekly status meeting</t>
  </si>
  <si>
    <t>Compliance reporting</t>
  </si>
  <si>
    <t>Invoice approvals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</si>
</sst>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quot;Over by &quot;General;0"/>
  </numFmts>
  <fonts count="9" x14ac:knownFonts="1">
    <font>
      <sz val="11"/>
      <color theme="1"/>
      <name val="Calibri"/>
      <family val="2"/>
      <scheme val="minor"/>
    </font>
    <font>
      <b/>
      <sz val="16"/>
      <color rgb="FF1F3864"/>
      <name val="Arial"/>
      <family val="2"/>
    </font>
    <font>
      <i/>
      <sz val="10"/>
      <color rgb="FF595959"/>
      <name val="Arial"/>
      <family val="2"/>
    </font>
    <font>
      <b/>
      <sz val="12"/>
      <color rgb="FF1F3864"/>
      <name val="Arial"/>
      <family val="2"/>
    </font>
    <font>
      <sz val="10"/>
      <name val="Arial"/>
      <family val="2"/>
    </font>
    <font>
      <u/>
      <sz val="10"/>
      <color rgb="FF0563C1"/>
      <name val="Arial"/>
      <family val="2"/>
    </font>
    <font>
      <b/>
      <sz val="10"/>
      <color rgb="FF1F3864"/>
      <name val="Arial"/>
      <family val="2"/>
    </font>
    <font>
      <b/>
      <sz val="10"/>
      <name val="Arial"/>
      <family val="2"/>
    </font>
    <font>
      <b/>
      <sz val="10"/>
      <color rgb="FFFFFFFF"/>
      <name val="Arial"/>
      <family val="2"/>
    </font>
  </fonts>
  <fills count="7">
    <fill>
      <patternFill patternType="none"/>
    </fill>
    <fill>
      <patternFill patternType="gray125"/>
    </fill>
    <fill>
      <patternFill patternType="solid">
        <fgColor rgb="FFD9E1F2"/>
      </patternFill>
    </fill>
    <fill>
      <patternFill patternType="solid">
        <fgColor rgb="FFF2F2F2"/>
      </patternFill>
    </fill>
    <fill>
      <patternFill patternType="solid">
        <fgColor rgb="FFFFFFFF"/>
      </patternFill>
    </fill>
    <fill>
      <patternFill patternType="solid">
        <fgColor rgb="FFFFE699"/>
      </patternFill>
    </fill>
    <fill>
      <patternFill patternType="solid">
        <fgColor rgb="FF1F3864"/>
      </patternFill>
    </fill>
  </fills>
  <borders count="3">
    <border>
      <left/>
      <right/>
      <top/>
      <bottom/>
      <diagonal/>
    </border>
    <border>
      <left/>
      <right/>
      <top/>
      <bottom style="thin">
        <color rgb="FF1F3864"/>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6">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1" xfId="0" applyFont="1" applyBorder="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1" fillId="0" borderId="0" xfId="0" applyFont="1"/>
    <xf numFmtId="0" fontId="6" fillId="2" borderId="2" xfId="0" applyFont="1" applyFill="1" applyBorder="1" applyAlignment="1">
      <alignment horizontal="left" vertical="center" wrapText="1"/>
    </xf>
    <xf numFmtId="0" fontId="6" fillId="2"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4" borderId="2" xfId="0" applyFont="1" applyFill="1" applyBorder="1" applyAlignment="1" applyProtection="1">
      <alignment horizontal="center" vertical="center" wrapText="1"/>
      <protection locked="0"/>
    </xf>
    <xf numFmtId="164" fontId="7" fillId="3" borderId="2" xfId="0" applyNumberFormat="1" applyFont="1" applyFill="1" applyBorder="1" applyAlignment="1">
      <alignment horizontal="center" vertical="center" wrapText="1"/>
    </xf>
    <xf numFmtId="9" fontId="7" fillId="3" borderId="2"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8" fillId="6" borderId="2" xfId="0" applyFont="1" applyFill="1" applyBorder="1" applyAlignment="1">
      <alignment horizontal="center" vertical="top" wrapText="1"/>
    </xf>
    <xf numFmtId="0" fontId="4" fillId="4" borderId="2" xfId="0" applyFont="1" applyFill="1" applyBorder="1" applyAlignment="1" applyProtection="1">
      <alignment horizontal="left" vertical="top" wrapText="1"/>
      <protection locked="0"/>
    </xf>
    <xf numFmtId="0" fontId="4" fillId="4" borderId="2" xfId="0" applyFont="1" applyFill="1" applyBorder="1" applyAlignment="1" applyProtection="1">
      <alignment horizontal="center" vertical="top"/>
      <protection locked="0"/>
    </xf>
    <xf numFmtId="0" fontId="4" fillId="4" borderId="2" xfId="0" applyFont="1" applyFill="1" applyBorder="1" applyAlignment="1" applyProtection="1">
      <alignment horizontal="left" vertical="top"/>
      <protection locked="0"/>
    </xf>
    <xf numFmtId="0" fontId="4" fillId="3" borderId="2" xfId="0" applyFont="1" applyFill="1" applyBorder="1" applyAlignment="1">
      <alignment horizontal="center" vertical="top"/>
    </xf>
    <xf numFmtId="0" fontId="7" fillId="0" borderId="0" xfId="0" applyFont="1"/>
    <xf numFmtId="0" fontId="4" fillId="0" borderId="0" xfId="0" applyFont="1"/>
    <xf numFmtId="0" fontId="8" fillId="6" borderId="2" xfId="0" applyFont="1" applyFill="1" applyBorder="1" applyAlignment="1">
      <alignment horizontal="center" vertical="center" wrapText="1"/>
    </xf>
    <xf numFmtId="0" fontId="4" fillId="0" borderId="2" xfId="0" applyFont="1" applyBorder="1"/>
    <xf numFmtId="0" fontId="4" fillId="0" borderId="2" xfId="0" applyFont="1" applyBorder="1" applyAlignment="1">
      <alignment horizontal="left" vertical="center" wrapText="1"/>
    </xf>
    <xf numFmtId="0" fontId="0" fillId="0" borderId="2" xfId="0" applyBorder="1"/>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2" fillId="0" borderId="0" xfId="0" applyFont="1" applyAlignment="1">
      <alignment horizontal="left" vertical="center" wrapText="1"/>
    </xf>
    <xf numFmtId="0" fontId="0" fillId="0" borderId="0" xfId="0"/>
    <xf numFmtId="0" fontId="5" fillId="0" borderId="2" xfId="0" applyFont="1" applyBorder="1" applyAlignment="1">
      <alignment horizontal="left" vertical="center" wrapText="1"/>
    </xf>
    <xf numFmtId="0" fontId="4"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cellXfs>
  <cellStyles count="1">
    <cellStyle name="Normal" xfId="0" builtinId="0"/>
  </cellStyles>
  <dxfs count="30">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ont>
        <b/>
        <color rgb="FF00703C"/>
      </font>
    </dxf>
    <dxf>
      <font>
        <b/>
        <color rgb="FFC00000"/>
      </font>
    </dxf>
    <dxf>
      <fill>
        <patternFill patternType="solid">
          <fgColor rgb="FFFFE699"/>
          <bgColor rgb="FFFFE699"/>
        </patternFill>
      </fill>
    </dxf>
    <dxf>
      <fill>
        <patternFill patternType="solid">
          <fgColor rgb="FFFFE699"/>
          <bgColor rgb="FFFFE699"/>
        </patternFill>
      </fill>
    </dxf>
    <dxf>
      <fill>
        <patternFill patternType="solid">
          <fgColor rgb="FFF2F2F2"/>
          <bgColor rgb="FFF2F2F2"/>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ont>
        <b/>
        <color rgb="FF00703C"/>
      </font>
    </dxf>
    <dxf>
      <font>
        <b/>
        <color rgb="FFC00000"/>
      </font>
    </dxf>
    <dxf>
      <fill>
        <patternFill patternType="solid">
          <fgColor rgb="FFFFE699"/>
          <bgColor rgb="FFFFE699"/>
        </patternFill>
      </fill>
    </dxf>
    <dxf>
      <fill>
        <patternFill patternType="solid">
          <fgColor rgb="FFFFE699"/>
          <bgColor rgb="FFFFE699"/>
        </patternFill>
      </fill>
    </dxf>
    <dxf>
      <fill>
        <patternFill patternType="solid">
          <fgColor rgb="FFF2F2F2"/>
          <bgColor rgb="FFF2F2F2"/>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
      <fill>
        <patternFill patternType="solid">
          <fgColor rgb="FFFFE699"/>
          <bgColor rgb="FFFFE6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concisionglobal.com/book-a-meeting" TargetMode="External"/><Relationship Id="rId1" Type="http://schemas.openxmlformats.org/officeDocument/2006/relationships/hyperlink" Target="mailto:peter.ikalowych@concisionglobal.com"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concisionglobal.com/book-a-meeting" TargetMode="External"/><Relationship Id="rId1" Type="http://schemas.openxmlformats.org/officeDocument/2006/relationships/hyperlink" Target="mailto:peter.ikalowych@concisionglobal.com"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hyperlink" Target="https://concisionglobal.com/book-a-meeting" TargetMode="External"/><Relationship Id="rId1" Type="http://schemas.openxmlformats.org/officeDocument/2006/relationships/hyperlink" Target="mailto:peter.ikalowych@concisionglobal.com" TargetMode="Externa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43"/>
  <sheetViews>
    <sheetView showGridLines="0" tabSelected="1" zoomScale="110" zoomScaleNormal="110" workbookViewId="0"/>
  </sheetViews>
  <sheetFormatPr defaultRowHeight="14.6" x14ac:dyDescent="0.4"/>
  <cols>
    <col min="1" max="1" width="115" customWidth="1"/>
  </cols>
  <sheetData>
    <row r="1" spans="1:1" ht="26.15" customHeight="1" x14ac:dyDescent="0.4">
      <c r="A1" s="1" t="s">
        <v>0</v>
      </c>
    </row>
    <row r="2" spans="1:1" x14ac:dyDescent="0.4">
      <c r="A2" s="2" t="s">
        <v>1</v>
      </c>
    </row>
    <row r="3" spans="1:1" x14ac:dyDescent="0.4">
      <c r="A3" s="3"/>
    </row>
    <row r="4" spans="1:1" ht="22" customHeight="1" x14ac:dyDescent="0.4">
      <c r="A4" s="4" t="s">
        <v>2</v>
      </c>
    </row>
    <row r="5" spans="1:1" ht="71.5" customHeight="1" x14ac:dyDescent="0.4">
      <c r="A5" s="5" t="s">
        <v>3</v>
      </c>
    </row>
    <row r="6" spans="1:1" ht="22" customHeight="1" x14ac:dyDescent="0.4">
      <c r="A6" s="4" t="s">
        <v>4</v>
      </c>
    </row>
    <row r="7" spans="1:1" ht="58" customHeight="1" x14ac:dyDescent="0.4">
      <c r="A7" s="5" t="s">
        <v>5</v>
      </c>
    </row>
    <row r="8" spans="1:1" ht="22" customHeight="1" x14ac:dyDescent="0.4">
      <c r="A8" s="4" t="s">
        <v>6</v>
      </c>
    </row>
    <row r="9" spans="1:1" ht="98.5" customHeight="1" x14ac:dyDescent="0.4">
      <c r="A9" s="5" t="s">
        <v>7</v>
      </c>
    </row>
    <row r="10" spans="1:1" ht="22" customHeight="1" x14ac:dyDescent="0.4">
      <c r="A10" s="4" t="s">
        <v>8</v>
      </c>
    </row>
    <row r="11" spans="1:1" ht="193" customHeight="1" x14ac:dyDescent="0.4">
      <c r="A11" s="5" t="s">
        <v>9</v>
      </c>
    </row>
    <row r="12" spans="1:1" ht="22" customHeight="1" x14ac:dyDescent="0.4">
      <c r="A12" s="4" t="s">
        <v>10</v>
      </c>
    </row>
    <row r="13" spans="1:1" ht="71.5" customHeight="1" x14ac:dyDescent="0.4">
      <c r="A13" s="5" t="s">
        <v>11</v>
      </c>
    </row>
    <row r="14" spans="1:1" ht="22" customHeight="1" x14ac:dyDescent="0.4">
      <c r="A14" s="4" t="s">
        <v>12</v>
      </c>
    </row>
    <row r="15" spans="1:1" ht="152.5" customHeight="1" x14ac:dyDescent="0.4">
      <c r="A15" s="5" t="s">
        <v>13</v>
      </c>
    </row>
    <row r="16" spans="1:1" ht="22" customHeight="1" x14ac:dyDescent="0.4">
      <c r="A16" s="4" t="s">
        <v>14</v>
      </c>
    </row>
    <row r="17" spans="1:1" ht="44.5" customHeight="1" x14ac:dyDescent="0.4">
      <c r="A17" s="5" t="s">
        <v>15</v>
      </c>
    </row>
    <row r="18" spans="1:1" ht="22" customHeight="1" x14ac:dyDescent="0.4">
      <c r="A18" s="4" t="s">
        <v>16</v>
      </c>
    </row>
    <row r="19" spans="1:1" ht="166" customHeight="1" x14ac:dyDescent="0.4">
      <c r="A19" s="5" t="s">
        <v>17</v>
      </c>
    </row>
    <row r="20" spans="1:1" ht="22" customHeight="1" x14ac:dyDescent="0.4">
      <c r="A20" s="4" t="s">
        <v>18</v>
      </c>
    </row>
    <row r="21" spans="1:1" ht="139" customHeight="1" x14ac:dyDescent="0.4">
      <c r="A21" s="5" t="s">
        <v>19</v>
      </c>
    </row>
    <row r="22" spans="1:1" ht="22" customHeight="1" x14ac:dyDescent="0.4">
      <c r="A22" s="4" t="s">
        <v>20</v>
      </c>
    </row>
    <row r="23" spans="1:1" ht="17.5" customHeight="1" x14ac:dyDescent="0.4">
      <c r="A23" s="5" t="s">
        <v>21</v>
      </c>
    </row>
    <row r="24" spans="1:1" ht="31" customHeight="1" x14ac:dyDescent="0.4">
      <c r="A24" s="5" t="s">
        <v>22</v>
      </c>
    </row>
    <row r="25" spans="1:1" ht="125.5" customHeight="1" x14ac:dyDescent="0.4">
      <c r="A25" s="5" t="s">
        <v>23</v>
      </c>
    </row>
    <row r="26" spans="1:1" ht="31" customHeight="1" x14ac:dyDescent="0.4">
      <c r="A26" s="5" t="s">
        <v>24</v>
      </c>
    </row>
    <row r="27" spans="1:1" ht="17.5" customHeight="1" x14ac:dyDescent="0.4">
      <c r="A27" s="5" t="s">
        <v>25</v>
      </c>
    </row>
    <row r="28" spans="1:1" ht="17.5" customHeight="1" x14ac:dyDescent="0.4">
      <c r="A28" s="5" t="s">
        <v>26</v>
      </c>
    </row>
    <row r="29" spans="1:1" ht="112" customHeight="1" x14ac:dyDescent="0.4">
      <c r="A29" s="5" t="s">
        <v>27</v>
      </c>
    </row>
    <row r="30" spans="1:1" ht="44.5" customHeight="1" x14ac:dyDescent="0.4">
      <c r="A30" s="5" t="s">
        <v>28</v>
      </c>
    </row>
    <row r="31" spans="1:1" ht="31" customHeight="1" x14ac:dyDescent="0.4">
      <c r="A31" s="5" t="s">
        <v>29</v>
      </c>
    </row>
    <row r="32" spans="1:1" ht="31" customHeight="1" x14ac:dyDescent="0.4">
      <c r="A32" s="5" t="s">
        <v>30</v>
      </c>
    </row>
    <row r="33" spans="1:1" ht="17.5" customHeight="1" x14ac:dyDescent="0.4">
      <c r="A33" s="5" t="s">
        <v>31</v>
      </c>
    </row>
    <row r="34" spans="1:1" ht="31" customHeight="1" x14ac:dyDescent="0.4">
      <c r="A34" s="5" t="s">
        <v>32</v>
      </c>
    </row>
    <row r="35" spans="1:1" ht="22" customHeight="1" x14ac:dyDescent="0.4">
      <c r="A35" s="4" t="s">
        <v>33</v>
      </c>
    </row>
    <row r="36" spans="1:1" ht="44.5" customHeight="1" x14ac:dyDescent="0.4">
      <c r="A36" s="5" t="s">
        <v>34</v>
      </c>
    </row>
    <row r="37" spans="1:1" ht="22" customHeight="1" x14ac:dyDescent="0.4">
      <c r="A37" s="4" t="s">
        <v>35</v>
      </c>
    </row>
    <row r="38" spans="1:1" ht="44.5" customHeight="1" x14ac:dyDescent="0.4">
      <c r="A38" s="5" t="s">
        <v>36</v>
      </c>
    </row>
    <row r="39" spans="1:1" ht="22" customHeight="1" x14ac:dyDescent="0.4">
      <c r="A39" s="4" t="s">
        <v>37</v>
      </c>
    </row>
    <row r="40" spans="1:1" ht="58" customHeight="1" x14ac:dyDescent="0.4">
      <c r="A40" s="2" t="s">
        <v>38</v>
      </c>
    </row>
    <row r="41" spans="1:1" ht="22" customHeight="1" x14ac:dyDescent="0.4">
      <c r="A41" s="4" t="s">
        <v>39</v>
      </c>
    </row>
    <row r="42" spans="1:1" x14ac:dyDescent="0.4">
      <c r="A42" s="6" t="s">
        <v>40</v>
      </c>
    </row>
    <row r="43" spans="1:1" x14ac:dyDescent="0.4">
      <c r="A43" s="6" t="s">
        <v>41</v>
      </c>
    </row>
  </sheetData>
  <sheetProtection sheet="1"/>
  <hyperlinks>
    <hyperlink ref="A42" r:id="rId1" xr:uid="{00000000-0004-0000-0000-000000000000}"/>
    <hyperlink ref="A43" r:id="rId2" xr:uid="{00000000-0004-0000-0000-000001000000}"/>
  </hyperlinks>
  <pageMargins left="0.75" right="0.75" top="1" bottom="1" header="0.5" footer="0.5"/>
  <pageSetup fitToHeight="0" orientation="portrait"/>
  <headerFooter>
    <oddFooter>&amp;L&amp;"Arial"&amp;8 Weekly Time Optimizer&amp;C&amp;"Arial"&amp;8 Questions? peter.ikalowych@concisionglobal.com   |   concisionglobal.com/book-a-meeting&amp;R&amp;"Arial"&amp;8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864"/>
    <pageSetUpPr fitToPage="1"/>
  </sheetPr>
  <dimension ref="A1:P61"/>
  <sheetViews>
    <sheetView showGridLines="0" workbookViewId="0">
      <pane xSplit="1" ySplit="11" topLeftCell="B12" activePane="bottomRight" state="frozen"/>
      <selection pane="topRight"/>
      <selection pane="bottomLeft"/>
      <selection pane="bottomRight" activeCell="K4" sqref="K4:L4"/>
    </sheetView>
  </sheetViews>
  <sheetFormatPr defaultRowHeight="14.6" x14ac:dyDescent="0.4"/>
  <cols>
    <col min="1" max="1" width="40" customWidth="1"/>
    <col min="2" max="2" width="12" customWidth="1"/>
    <col min="3" max="3" width="32" customWidth="1"/>
    <col min="4" max="4" width="14" customWidth="1"/>
    <col min="5" max="5" width="12" customWidth="1"/>
    <col min="6" max="6" width="14" customWidth="1"/>
    <col min="7" max="7" width="12" customWidth="1"/>
    <col min="8" max="8" width="14" customWidth="1"/>
    <col min="9" max="10" width="12" customWidth="1"/>
    <col min="11" max="11" width="26" customWidth="1"/>
    <col min="12" max="12" width="48" customWidth="1"/>
    <col min="13" max="16" width="13" hidden="1" customWidth="1"/>
  </cols>
  <sheetData>
    <row r="1" spans="1:16" ht="26.15" customHeight="1" x14ac:dyDescent="0.5">
      <c r="A1" s="7" t="s">
        <v>42</v>
      </c>
    </row>
    <row r="2" spans="1:16" ht="28" customHeight="1" x14ac:dyDescent="0.4">
      <c r="A2" s="31" t="s">
        <v>43</v>
      </c>
      <c r="B2" s="32"/>
      <c r="C2" s="32"/>
      <c r="D2" s="32"/>
      <c r="E2" s="32"/>
      <c r="F2" s="32"/>
      <c r="G2" s="32"/>
      <c r="H2" s="32"/>
      <c r="I2" s="32"/>
      <c r="J2" s="32"/>
      <c r="K2" s="32"/>
      <c r="L2" s="32"/>
    </row>
    <row r="3" spans="1:16" x14ac:dyDescent="0.4">
      <c r="A3" s="8" t="s">
        <v>44</v>
      </c>
      <c r="B3" s="9" t="s">
        <v>45</v>
      </c>
      <c r="C3" s="30" t="s">
        <v>46</v>
      </c>
      <c r="D3" s="30"/>
      <c r="E3" s="30"/>
      <c r="F3" s="9" t="s">
        <v>47</v>
      </c>
      <c r="G3" s="30" t="s">
        <v>48</v>
      </c>
      <c r="H3" s="30"/>
      <c r="I3" s="30"/>
      <c r="J3" s="9" t="s">
        <v>47</v>
      </c>
      <c r="K3" s="30" t="s">
        <v>39</v>
      </c>
      <c r="L3" s="30"/>
    </row>
    <row r="4" spans="1:16" ht="27" customHeight="1" x14ac:dyDescent="0.4">
      <c r="A4" s="10" t="str">
        <f>IF(ISERROR(INDEX($A$12:$A$61,MATCH(LARGE($M$12:$M$61,1),$M$12:$M$61,0))),"",INDEX($A$12:$A$61,MATCH(LARGE($M$12:$M$61,1),$M$12:$M$61,0)))</f>
        <v/>
      </c>
      <c r="B4" s="11" t="str">
        <f>IF(ISERROR(INDEX($G$12:$G$61,MATCH(LARGE($M$12:$M$61,1),$M$12:$M$61,0))),"",INDEX($G$12:$G$61,MATCH(LARGE($M$12:$M$61,1),$M$12:$M$61,0)))</f>
        <v/>
      </c>
      <c r="C4" s="34" t="str">
        <f>IF(ISERROR(INDEX($A$12:$A$61,MATCH(LARGE($N$12:$N$61,1),$N$12:$N$61,0))),"",INDEX($A$12:$A$61,MATCH(LARGE($N$12:$N$61,1),$N$12:$N$61,0)))</f>
        <v/>
      </c>
      <c r="D4" s="34"/>
      <c r="E4" s="34"/>
      <c r="F4" s="11" t="str">
        <f>IF(ISERROR(INDEX($D$12:$D$61,MATCH(LARGE($N$12:$N$61,1),$N$12:$N$61,0))),"",INDEX($D$12:$D$61,MATCH(LARGE($N$12:$N$61,1),$N$12:$N$61,0)))</f>
        <v/>
      </c>
      <c r="G4" s="34" t="str">
        <f>IF(ISERROR(INDEX($A$12:$A$61,MATCH(SMALL($O$12:$O$61,1),$O$12:$O$61,0))),"",INDEX($A$12:$A$61,MATCH(SMALL($O$12:$O$61,1),$O$12:$O$61,0)))</f>
        <v/>
      </c>
      <c r="H4" s="34"/>
      <c r="I4" s="34"/>
      <c r="J4" s="11" t="str">
        <f>IF(ISERROR(INDEX($D$12:$D$61,MATCH(SMALL($O$12:$O$61,1),$O$12:$O$61,0))),"",INDEX($D$12:$D$61,MATCH(SMALL($O$12:$O$61,1),$O$12:$O$61,0)))</f>
        <v/>
      </c>
      <c r="K4" s="27" t="s">
        <v>162</v>
      </c>
      <c r="L4" s="28"/>
    </row>
    <row r="5" spans="1:16" ht="27" customHeight="1" x14ac:dyDescent="0.4">
      <c r="A5" s="10" t="str">
        <f>IF(ISERROR(INDEX($A$12:$A$61,MATCH(LARGE($M$12:$M$61,2),$M$12:$M$61,0))),"",INDEX($A$12:$A$61,MATCH(LARGE($M$12:$M$61,2),$M$12:$M$61,0)))</f>
        <v/>
      </c>
      <c r="B5" s="11" t="str">
        <f>IF(ISERROR(INDEX($G$12:$G$61,MATCH(LARGE($M$12:$M$61,2),$M$12:$M$61,0))),"",INDEX($G$12:$G$61,MATCH(LARGE($M$12:$M$61,2),$M$12:$M$61,0)))</f>
        <v/>
      </c>
      <c r="C5" s="34" t="str">
        <f>IF(ISERROR(INDEX($A$12:$A$61,MATCH(LARGE($N$12:$N$61,2),$N$12:$N$61,0))),"",INDEX($A$12:$A$61,MATCH(LARGE($N$12:$N$61,2),$N$12:$N$61,0)))</f>
        <v/>
      </c>
      <c r="D5" s="34"/>
      <c r="E5" s="34"/>
      <c r="F5" s="11" t="str">
        <f>IF(ISERROR(INDEX($D$12:$D$61,MATCH(LARGE($N$12:$N$61,2),$N$12:$N$61,0))),"",INDEX($D$12:$D$61,MATCH(LARGE($N$12:$N$61,2),$N$12:$N$61,0)))</f>
        <v/>
      </c>
      <c r="G5" s="34" t="str">
        <f>IF(ISERROR(INDEX($A$12:$A$61,MATCH(SMALL($O$12:$O$61,2),$O$12:$O$61,0))),"",INDEX($A$12:$A$61,MATCH(SMALL($O$12:$O$61,2),$O$12:$O$61,0)))</f>
        <v/>
      </c>
      <c r="H5" s="34"/>
      <c r="I5" s="34"/>
      <c r="J5" s="11" t="str">
        <f>IF(ISERROR(INDEX($D$12:$D$61,MATCH(SMALL($O$12:$O$61,2),$O$12:$O$61,0))),"",INDEX($D$12:$D$61,MATCH(SMALL($O$12:$O$61,2),$O$12:$O$61,0)))</f>
        <v/>
      </c>
      <c r="K5" s="33" t="s">
        <v>40</v>
      </c>
      <c r="L5" s="28"/>
    </row>
    <row r="6" spans="1:16" ht="27" customHeight="1" x14ac:dyDescent="0.4">
      <c r="A6" s="10" t="str">
        <f>IF(ISERROR(INDEX($A$12:$A$61,MATCH(LARGE($M$12:$M$61,3),$M$12:$M$61,0))),"",INDEX($A$12:$A$61,MATCH(LARGE($M$12:$M$61,3),$M$12:$M$61,0)))</f>
        <v/>
      </c>
      <c r="B6" s="11" t="str">
        <f>IF(ISERROR(INDEX($G$12:$G$61,MATCH(LARGE($M$12:$M$61,3),$M$12:$M$61,0))),"",INDEX($G$12:$G$61,MATCH(LARGE($M$12:$M$61,3),$M$12:$M$61,0)))</f>
        <v/>
      </c>
      <c r="C6" s="34" t="str">
        <f>IF(ISERROR(INDEX($A$12:$A$61,MATCH(LARGE($N$12:$N$61,3),$N$12:$N$61,0))),"",INDEX($A$12:$A$61,MATCH(LARGE($N$12:$N$61,3),$N$12:$N$61,0)))</f>
        <v/>
      </c>
      <c r="D6" s="34"/>
      <c r="E6" s="34"/>
      <c r="F6" s="11" t="str">
        <f>IF(ISERROR(INDEX($D$12:$D$61,MATCH(LARGE($N$12:$N$61,3),$N$12:$N$61,0))),"",INDEX($D$12:$D$61,MATCH(LARGE($N$12:$N$61,3),$N$12:$N$61,0)))</f>
        <v/>
      </c>
      <c r="G6" s="34" t="str">
        <f>IF(ISERROR(INDEX($A$12:$A$61,MATCH(SMALL($O$12:$O$61,3),$O$12:$O$61,0))),"",INDEX($A$12:$A$61,MATCH(SMALL($O$12:$O$61,3),$O$12:$O$61,0)))</f>
        <v/>
      </c>
      <c r="H6" s="34"/>
      <c r="I6" s="34"/>
      <c r="J6" s="11" t="str">
        <f>IF(ISERROR(INDEX($D$12:$D$61,MATCH(SMALL($O$12:$O$61,3),$O$12:$O$61,0))),"",INDEX($D$12:$D$61,MATCH(SMALL($O$12:$O$61,3),$O$12:$O$61,0)))</f>
        <v/>
      </c>
      <c r="K6" s="33" t="s">
        <v>41</v>
      </c>
      <c r="L6" s="28"/>
    </row>
    <row r="7" spans="1:16" ht="42" customHeight="1" x14ac:dyDescent="0.4">
      <c r="A7" s="30" t="s">
        <v>49</v>
      </c>
      <c r="B7" s="9" t="s">
        <v>50</v>
      </c>
      <c r="C7" s="9" t="s">
        <v>51</v>
      </c>
      <c r="D7" s="9" t="s">
        <v>52</v>
      </c>
      <c r="E7" s="9" t="s">
        <v>53</v>
      </c>
      <c r="F7" s="9" t="s">
        <v>54</v>
      </c>
      <c r="G7" s="9" t="s">
        <v>55</v>
      </c>
      <c r="H7" s="9" t="s">
        <v>56</v>
      </c>
      <c r="I7" s="9" t="s">
        <v>57</v>
      </c>
      <c r="J7" s="29" t="s">
        <v>58</v>
      </c>
      <c r="K7" s="28"/>
      <c r="L7" s="28"/>
    </row>
    <row r="8" spans="1:16" ht="18" customHeight="1" x14ac:dyDescent="0.4">
      <c r="A8" s="28"/>
      <c r="B8" s="12">
        <f>SUM($B$12:$B$61)</f>
        <v>0</v>
      </c>
      <c r="C8" s="13">
        <v>40</v>
      </c>
      <c r="D8" s="14">
        <f>C8-B8</f>
        <v>40</v>
      </c>
      <c r="E8" s="12">
        <f>SUMIF($C$12:$C$61,"Value-Add (VA)",$B$12:$B$61)</f>
        <v>0</v>
      </c>
      <c r="F8" s="12">
        <f>SUMIF($C$12:$C$61,"Non-Value-Add (NVA)",$B$12:$B$61)</f>
        <v>0</v>
      </c>
      <c r="G8" s="12">
        <f>SUMIF($C$12:$C$61,"Non-Value-Add but Required (NVAR)",$B$12:$B$61)</f>
        <v>0</v>
      </c>
      <c r="H8" s="12">
        <f>F8+G8</f>
        <v>0</v>
      </c>
      <c r="I8" s="15">
        <f>IF(B8=0,0,E8/B8)</f>
        <v>0</v>
      </c>
      <c r="J8" s="16" t="s">
        <v>59</v>
      </c>
      <c r="K8" s="11" t="s">
        <v>60</v>
      </c>
      <c r="L8" s="17" t="s">
        <v>61</v>
      </c>
    </row>
    <row r="9" spans="1:16" ht="42" customHeight="1" x14ac:dyDescent="0.4">
      <c r="A9" s="30" t="s">
        <v>62</v>
      </c>
      <c r="B9" s="9" t="s">
        <v>63</v>
      </c>
      <c r="C9" s="9" t="s">
        <v>64</v>
      </c>
      <c r="D9" s="9" t="s">
        <v>65</v>
      </c>
      <c r="E9" s="9" t="s">
        <v>66</v>
      </c>
      <c r="F9" s="29" t="s">
        <v>67</v>
      </c>
      <c r="G9" s="28"/>
      <c r="H9" s="28"/>
      <c r="I9" s="9" t="s">
        <v>68</v>
      </c>
    </row>
    <row r="10" spans="1:16" ht="18" customHeight="1" x14ac:dyDescent="0.4">
      <c r="A10" s="28"/>
      <c r="B10" s="13">
        <v>5</v>
      </c>
      <c r="C10" s="12">
        <f>SUMIF($C$12:$C$61,"Non-Value-Add (NVA)",$H$12:$H$61)+SUMIF($C$12:$C$61,"Non-Value-Add but Required (NVAR)",$H$12:$H$61)</f>
        <v>0</v>
      </c>
      <c r="D10" s="12">
        <f>SUMIF($C$12:$C$61,"Value-Add (VA)",$I$12:$I$61)</f>
        <v>0</v>
      </c>
      <c r="E10" s="12">
        <f>SUM($P$12:$P$61)</f>
        <v>0</v>
      </c>
      <c r="F10" s="35" t="str">
        <f>IF(AND(C10=0,D10=0),"",IF(D10&gt;C10,"Check: applied exceeds saved",IF(C10&lt;B10,"Below target",IF(D10&lt;B10,"Saved, not fully applied","Target met"))))</f>
        <v/>
      </c>
      <c r="G10" s="28"/>
      <c r="H10" s="28"/>
      <c r="I10" s="12">
        <f>SUMPRODUCT(--($C$12:$C$61="Value-Add (VA)"),--($J$12:$J$61="Ongoing"),$I$12:$I$61)</f>
        <v>0</v>
      </c>
    </row>
    <row r="11" spans="1:16" ht="58" customHeight="1" x14ac:dyDescent="0.4">
      <c r="A11" s="18" t="s">
        <v>69</v>
      </c>
      <c r="B11" s="18" t="s">
        <v>70</v>
      </c>
      <c r="C11" s="18" t="s">
        <v>71</v>
      </c>
      <c r="D11" s="18" t="s">
        <v>72</v>
      </c>
      <c r="E11" s="18" t="s">
        <v>73</v>
      </c>
      <c r="F11" s="18" t="s">
        <v>74</v>
      </c>
      <c r="G11" s="18" t="s">
        <v>75</v>
      </c>
      <c r="H11" s="18" t="s">
        <v>76</v>
      </c>
      <c r="I11" s="18" t="s">
        <v>77</v>
      </c>
      <c r="J11" s="18" t="s">
        <v>78</v>
      </c>
      <c r="K11" s="18" t="s">
        <v>79</v>
      </c>
      <c r="L11" s="18" t="s">
        <v>80</v>
      </c>
      <c r="M11" t="s">
        <v>81</v>
      </c>
      <c r="N11" t="s">
        <v>82</v>
      </c>
      <c r="O11" t="s">
        <v>83</v>
      </c>
      <c r="P11" t="s">
        <v>84</v>
      </c>
    </row>
    <row r="12" spans="1:16" x14ac:dyDescent="0.4">
      <c r="A12" s="19"/>
      <c r="B12" s="20"/>
      <c r="C12" s="21"/>
      <c r="D12" s="20"/>
      <c r="E12" s="20"/>
      <c r="F12" s="20"/>
      <c r="G12" s="22" t="str">
        <f>IF(OR(C12="Non-Value-Add (NVA)",C12="Non-Value-Add but Required (NVAR)"),B12*(IF(ISERROR(MATCH(E12,Reference!$C$2:$C$5,0)),0,INDEX(Reference!$E$2:$E$5,MATCH(E12,Reference!$C$2:$C$5,0)))+IF(ISERROR(MATCH(F12,Reference!$D$2:$D$5,0)),0,INDEX(Reference!$E$2:$E$5,MATCH(F12,Reference!$D$2:$D$5,0)))),"")</f>
        <v/>
      </c>
      <c r="H12" s="20"/>
      <c r="I12" s="20"/>
      <c r="J12" s="20"/>
      <c r="K12" s="19"/>
      <c r="L12" s="19"/>
      <c r="M12" t="str">
        <f t="shared" ref="M12:M43" si="0">IF(A12="","",IF(ISNUMBER(G12),IF(G12&gt;0,G12-ROW()/10000000,""),""))</f>
        <v/>
      </c>
      <c r="N12" t="str">
        <f t="shared" ref="N12:N43" si="1">IF(AND(A12&lt;&gt;"",C12="Value-Add (VA)",ISNUMBER(D12)),D12+N(B12)/1000-ROW()/10000000,"")</f>
        <v/>
      </c>
      <c r="O12" t="str">
        <f t="shared" ref="O12:O43" si="2">IF(AND(A12&lt;&gt;"",C12="Value-Add (VA)",ISNUMBER(D12)),IF(COUNT($N$12:$N$61)&lt;=3,"",IF(D12&gt;=ROUND(LARGE($N$12:$N$61,3),0),"",D12-N(B12)/1000+ROW()/10000000)),"")</f>
        <v/>
      </c>
      <c r="P12" t="str">
        <f t="shared" ref="P12:P43" si="3">IF(AND(C12="Value-Add (VA)",ISNUMBER(I12),ISNUMBER(J12)),I12*J12,"")</f>
        <v/>
      </c>
    </row>
    <row r="13" spans="1:16" x14ac:dyDescent="0.4">
      <c r="A13" s="19"/>
      <c r="B13" s="20"/>
      <c r="C13" s="21"/>
      <c r="D13" s="20"/>
      <c r="E13" s="20"/>
      <c r="F13" s="20"/>
      <c r="G13" s="22" t="str">
        <f>IF(OR(C13="Non-Value-Add (NVA)",C13="Non-Value-Add but Required (NVAR)"),B13*(IF(ISERROR(MATCH(E13,Reference!$C$2:$C$5,0)),0,INDEX(Reference!$E$2:$E$5,MATCH(E13,Reference!$C$2:$C$5,0)))+IF(ISERROR(MATCH(F13,Reference!$D$2:$D$5,0)),0,INDEX(Reference!$E$2:$E$5,MATCH(F13,Reference!$D$2:$D$5,0)))),"")</f>
        <v/>
      </c>
      <c r="H13" s="20"/>
      <c r="I13" s="20"/>
      <c r="J13" s="20"/>
      <c r="K13" s="19"/>
      <c r="L13" s="19"/>
      <c r="M13" t="str">
        <f t="shared" si="0"/>
        <v/>
      </c>
      <c r="N13" t="str">
        <f t="shared" si="1"/>
        <v/>
      </c>
      <c r="O13" t="str">
        <f t="shared" si="2"/>
        <v/>
      </c>
      <c r="P13" t="str">
        <f t="shared" si="3"/>
        <v/>
      </c>
    </row>
    <row r="14" spans="1:16" x14ac:dyDescent="0.4">
      <c r="A14" s="19"/>
      <c r="B14" s="20"/>
      <c r="C14" s="21"/>
      <c r="D14" s="20"/>
      <c r="E14" s="20"/>
      <c r="F14" s="20"/>
      <c r="G14" s="22" t="str">
        <f>IF(OR(C14="Non-Value-Add (NVA)",C14="Non-Value-Add but Required (NVAR)"),B14*(IF(ISERROR(MATCH(E14,Reference!$C$2:$C$5,0)),0,INDEX(Reference!$E$2:$E$5,MATCH(E14,Reference!$C$2:$C$5,0)))+IF(ISERROR(MATCH(F14,Reference!$D$2:$D$5,0)),0,INDEX(Reference!$E$2:$E$5,MATCH(F14,Reference!$D$2:$D$5,0)))),"")</f>
        <v/>
      </c>
      <c r="H14" s="20"/>
      <c r="I14" s="20"/>
      <c r="J14" s="20"/>
      <c r="K14" s="19"/>
      <c r="L14" s="19"/>
      <c r="M14" t="str">
        <f t="shared" si="0"/>
        <v/>
      </c>
      <c r="N14" t="str">
        <f t="shared" si="1"/>
        <v/>
      </c>
      <c r="O14" t="str">
        <f t="shared" si="2"/>
        <v/>
      </c>
      <c r="P14" t="str">
        <f t="shared" si="3"/>
        <v/>
      </c>
    </row>
    <row r="15" spans="1:16" x14ac:dyDescent="0.4">
      <c r="A15" s="19"/>
      <c r="B15" s="20"/>
      <c r="C15" s="21"/>
      <c r="D15" s="20"/>
      <c r="E15" s="20"/>
      <c r="F15" s="20"/>
      <c r="G15" s="22" t="str">
        <f>IF(OR(C15="Non-Value-Add (NVA)",C15="Non-Value-Add but Required (NVAR)"),B15*(IF(ISERROR(MATCH(E15,Reference!$C$2:$C$5,0)),0,INDEX(Reference!$E$2:$E$5,MATCH(E15,Reference!$C$2:$C$5,0)))+IF(ISERROR(MATCH(F15,Reference!$D$2:$D$5,0)),0,INDEX(Reference!$E$2:$E$5,MATCH(F15,Reference!$D$2:$D$5,0)))),"")</f>
        <v/>
      </c>
      <c r="H15" s="20"/>
      <c r="I15" s="20"/>
      <c r="J15" s="20"/>
      <c r="K15" s="19"/>
      <c r="L15" s="19"/>
      <c r="M15" t="str">
        <f t="shared" si="0"/>
        <v/>
      </c>
      <c r="N15" t="str">
        <f t="shared" si="1"/>
        <v/>
      </c>
      <c r="O15" t="str">
        <f t="shared" si="2"/>
        <v/>
      </c>
      <c r="P15" t="str">
        <f t="shared" si="3"/>
        <v/>
      </c>
    </row>
    <row r="16" spans="1:16" x14ac:dyDescent="0.4">
      <c r="A16" s="19"/>
      <c r="B16" s="20"/>
      <c r="C16" s="21"/>
      <c r="D16" s="20"/>
      <c r="E16" s="20"/>
      <c r="F16" s="20"/>
      <c r="G16" s="22" t="str">
        <f>IF(OR(C16="Non-Value-Add (NVA)",C16="Non-Value-Add but Required (NVAR)"),B16*(IF(ISERROR(MATCH(E16,Reference!$C$2:$C$5,0)),0,INDEX(Reference!$E$2:$E$5,MATCH(E16,Reference!$C$2:$C$5,0)))+IF(ISERROR(MATCH(F16,Reference!$D$2:$D$5,0)),0,INDEX(Reference!$E$2:$E$5,MATCH(F16,Reference!$D$2:$D$5,0)))),"")</f>
        <v/>
      </c>
      <c r="H16" s="20"/>
      <c r="I16" s="20"/>
      <c r="J16" s="20"/>
      <c r="K16" s="19"/>
      <c r="L16" s="19"/>
      <c r="M16" t="str">
        <f t="shared" si="0"/>
        <v/>
      </c>
      <c r="N16" t="str">
        <f t="shared" si="1"/>
        <v/>
      </c>
      <c r="O16" t="str">
        <f t="shared" si="2"/>
        <v/>
      </c>
      <c r="P16" t="str">
        <f t="shared" si="3"/>
        <v/>
      </c>
    </row>
    <row r="17" spans="1:16" x14ac:dyDescent="0.4">
      <c r="A17" s="19"/>
      <c r="B17" s="20"/>
      <c r="C17" s="21"/>
      <c r="D17" s="20"/>
      <c r="E17" s="20"/>
      <c r="F17" s="20"/>
      <c r="G17" s="22" t="str">
        <f>IF(OR(C17="Non-Value-Add (NVA)",C17="Non-Value-Add but Required (NVAR)"),B17*(IF(ISERROR(MATCH(E17,Reference!$C$2:$C$5,0)),0,INDEX(Reference!$E$2:$E$5,MATCH(E17,Reference!$C$2:$C$5,0)))+IF(ISERROR(MATCH(F17,Reference!$D$2:$D$5,0)),0,INDEX(Reference!$E$2:$E$5,MATCH(F17,Reference!$D$2:$D$5,0)))),"")</f>
        <v/>
      </c>
      <c r="H17" s="20"/>
      <c r="I17" s="20"/>
      <c r="J17" s="20"/>
      <c r="K17" s="19"/>
      <c r="L17" s="19"/>
      <c r="M17" t="str">
        <f t="shared" si="0"/>
        <v/>
      </c>
      <c r="N17" t="str">
        <f t="shared" si="1"/>
        <v/>
      </c>
      <c r="O17" t="str">
        <f t="shared" si="2"/>
        <v/>
      </c>
      <c r="P17" t="str">
        <f t="shared" si="3"/>
        <v/>
      </c>
    </row>
    <row r="18" spans="1:16" x14ac:dyDescent="0.4">
      <c r="A18" s="19"/>
      <c r="B18" s="20"/>
      <c r="C18" s="21"/>
      <c r="D18" s="20"/>
      <c r="E18" s="20"/>
      <c r="F18" s="20"/>
      <c r="G18" s="22" t="str">
        <f>IF(OR(C18="Non-Value-Add (NVA)",C18="Non-Value-Add but Required (NVAR)"),B18*(IF(ISERROR(MATCH(E18,Reference!$C$2:$C$5,0)),0,INDEX(Reference!$E$2:$E$5,MATCH(E18,Reference!$C$2:$C$5,0)))+IF(ISERROR(MATCH(F18,Reference!$D$2:$D$5,0)),0,INDEX(Reference!$E$2:$E$5,MATCH(F18,Reference!$D$2:$D$5,0)))),"")</f>
        <v/>
      </c>
      <c r="H18" s="20"/>
      <c r="I18" s="20"/>
      <c r="J18" s="20"/>
      <c r="K18" s="19"/>
      <c r="L18" s="19"/>
      <c r="M18" t="str">
        <f t="shared" si="0"/>
        <v/>
      </c>
      <c r="N18" t="str">
        <f t="shared" si="1"/>
        <v/>
      </c>
      <c r="O18" t="str">
        <f t="shared" si="2"/>
        <v/>
      </c>
      <c r="P18" t="str">
        <f t="shared" si="3"/>
        <v/>
      </c>
    </row>
    <row r="19" spans="1:16" x14ac:dyDescent="0.4">
      <c r="A19" s="19"/>
      <c r="B19" s="20"/>
      <c r="C19" s="21"/>
      <c r="D19" s="20"/>
      <c r="E19" s="20"/>
      <c r="F19" s="20"/>
      <c r="G19" s="22" t="str">
        <f>IF(OR(C19="Non-Value-Add (NVA)",C19="Non-Value-Add but Required (NVAR)"),B19*(IF(ISERROR(MATCH(E19,Reference!$C$2:$C$5,0)),0,INDEX(Reference!$E$2:$E$5,MATCH(E19,Reference!$C$2:$C$5,0)))+IF(ISERROR(MATCH(F19,Reference!$D$2:$D$5,0)),0,INDEX(Reference!$E$2:$E$5,MATCH(F19,Reference!$D$2:$D$5,0)))),"")</f>
        <v/>
      </c>
      <c r="H19" s="20"/>
      <c r="I19" s="20"/>
      <c r="J19" s="20"/>
      <c r="K19" s="19"/>
      <c r="L19" s="19"/>
      <c r="M19" t="str">
        <f t="shared" si="0"/>
        <v/>
      </c>
      <c r="N19" t="str">
        <f t="shared" si="1"/>
        <v/>
      </c>
      <c r="O19" t="str">
        <f t="shared" si="2"/>
        <v/>
      </c>
      <c r="P19" t="str">
        <f t="shared" si="3"/>
        <v/>
      </c>
    </row>
    <row r="20" spans="1:16" x14ac:dyDescent="0.4">
      <c r="A20" s="19"/>
      <c r="B20" s="20"/>
      <c r="C20" s="21"/>
      <c r="D20" s="20"/>
      <c r="E20" s="20"/>
      <c r="F20" s="20"/>
      <c r="G20" s="22" t="str">
        <f>IF(OR(C20="Non-Value-Add (NVA)",C20="Non-Value-Add but Required (NVAR)"),B20*(IF(ISERROR(MATCH(E20,Reference!$C$2:$C$5,0)),0,INDEX(Reference!$E$2:$E$5,MATCH(E20,Reference!$C$2:$C$5,0)))+IF(ISERROR(MATCH(F20,Reference!$D$2:$D$5,0)),0,INDEX(Reference!$E$2:$E$5,MATCH(F20,Reference!$D$2:$D$5,0)))),"")</f>
        <v/>
      </c>
      <c r="H20" s="20"/>
      <c r="I20" s="20"/>
      <c r="J20" s="20"/>
      <c r="K20" s="19"/>
      <c r="L20" s="19"/>
      <c r="M20" t="str">
        <f t="shared" si="0"/>
        <v/>
      </c>
      <c r="N20" t="str">
        <f t="shared" si="1"/>
        <v/>
      </c>
      <c r="O20" t="str">
        <f t="shared" si="2"/>
        <v/>
      </c>
      <c r="P20" t="str">
        <f t="shared" si="3"/>
        <v/>
      </c>
    </row>
    <row r="21" spans="1:16" x14ac:dyDescent="0.4">
      <c r="A21" s="19"/>
      <c r="B21" s="20"/>
      <c r="C21" s="21"/>
      <c r="D21" s="20"/>
      <c r="E21" s="20"/>
      <c r="F21" s="20"/>
      <c r="G21" s="22" t="str">
        <f>IF(OR(C21="Non-Value-Add (NVA)",C21="Non-Value-Add but Required (NVAR)"),B21*(IF(ISERROR(MATCH(E21,Reference!$C$2:$C$5,0)),0,INDEX(Reference!$E$2:$E$5,MATCH(E21,Reference!$C$2:$C$5,0)))+IF(ISERROR(MATCH(F21,Reference!$D$2:$D$5,0)),0,INDEX(Reference!$E$2:$E$5,MATCH(F21,Reference!$D$2:$D$5,0)))),"")</f>
        <v/>
      </c>
      <c r="H21" s="20"/>
      <c r="I21" s="20"/>
      <c r="J21" s="20"/>
      <c r="K21" s="19"/>
      <c r="L21" s="19"/>
      <c r="M21" t="str">
        <f t="shared" si="0"/>
        <v/>
      </c>
      <c r="N21" t="str">
        <f t="shared" si="1"/>
        <v/>
      </c>
      <c r="O21" t="str">
        <f t="shared" si="2"/>
        <v/>
      </c>
      <c r="P21" t="str">
        <f t="shared" si="3"/>
        <v/>
      </c>
    </row>
    <row r="22" spans="1:16" x14ac:dyDescent="0.4">
      <c r="A22" s="19"/>
      <c r="B22" s="20"/>
      <c r="C22" s="21"/>
      <c r="D22" s="20"/>
      <c r="E22" s="20"/>
      <c r="F22" s="20"/>
      <c r="G22" s="22" t="str">
        <f>IF(OR(C22="Non-Value-Add (NVA)",C22="Non-Value-Add but Required (NVAR)"),B22*(IF(ISERROR(MATCH(E22,Reference!$C$2:$C$5,0)),0,INDEX(Reference!$E$2:$E$5,MATCH(E22,Reference!$C$2:$C$5,0)))+IF(ISERROR(MATCH(F22,Reference!$D$2:$D$5,0)),0,INDEX(Reference!$E$2:$E$5,MATCH(F22,Reference!$D$2:$D$5,0)))),"")</f>
        <v/>
      </c>
      <c r="H22" s="20"/>
      <c r="I22" s="20"/>
      <c r="J22" s="20"/>
      <c r="K22" s="19"/>
      <c r="L22" s="19"/>
      <c r="M22" t="str">
        <f t="shared" si="0"/>
        <v/>
      </c>
      <c r="N22" t="str">
        <f t="shared" si="1"/>
        <v/>
      </c>
      <c r="O22" t="str">
        <f t="shared" si="2"/>
        <v/>
      </c>
      <c r="P22" t="str">
        <f t="shared" si="3"/>
        <v/>
      </c>
    </row>
    <row r="23" spans="1:16" x14ac:dyDescent="0.4">
      <c r="A23" s="19"/>
      <c r="B23" s="20"/>
      <c r="C23" s="21"/>
      <c r="D23" s="20"/>
      <c r="E23" s="20"/>
      <c r="F23" s="20"/>
      <c r="G23" s="22" t="str">
        <f>IF(OR(C23="Non-Value-Add (NVA)",C23="Non-Value-Add but Required (NVAR)"),B23*(IF(ISERROR(MATCH(E23,Reference!$C$2:$C$5,0)),0,INDEX(Reference!$E$2:$E$5,MATCH(E23,Reference!$C$2:$C$5,0)))+IF(ISERROR(MATCH(F23,Reference!$D$2:$D$5,0)),0,INDEX(Reference!$E$2:$E$5,MATCH(F23,Reference!$D$2:$D$5,0)))),"")</f>
        <v/>
      </c>
      <c r="H23" s="20"/>
      <c r="I23" s="20"/>
      <c r="J23" s="20"/>
      <c r="K23" s="19"/>
      <c r="L23" s="19"/>
      <c r="M23" t="str">
        <f t="shared" si="0"/>
        <v/>
      </c>
      <c r="N23" t="str">
        <f t="shared" si="1"/>
        <v/>
      </c>
      <c r="O23" t="str">
        <f t="shared" si="2"/>
        <v/>
      </c>
      <c r="P23" t="str">
        <f t="shared" si="3"/>
        <v/>
      </c>
    </row>
    <row r="24" spans="1:16" x14ac:dyDescent="0.4">
      <c r="A24" s="19"/>
      <c r="B24" s="20"/>
      <c r="C24" s="21"/>
      <c r="D24" s="20"/>
      <c r="E24" s="20"/>
      <c r="F24" s="20"/>
      <c r="G24" s="22" t="str">
        <f>IF(OR(C24="Non-Value-Add (NVA)",C24="Non-Value-Add but Required (NVAR)"),B24*(IF(ISERROR(MATCH(E24,Reference!$C$2:$C$5,0)),0,INDEX(Reference!$E$2:$E$5,MATCH(E24,Reference!$C$2:$C$5,0)))+IF(ISERROR(MATCH(F24,Reference!$D$2:$D$5,0)),0,INDEX(Reference!$E$2:$E$5,MATCH(F24,Reference!$D$2:$D$5,0)))),"")</f>
        <v/>
      </c>
      <c r="H24" s="20"/>
      <c r="I24" s="20"/>
      <c r="J24" s="20"/>
      <c r="K24" s="19"/>
      <c r="L24" s="19"/>
      <c r="M24" t="str">
        <f t="shared" si="0"/>
        <v/>
      </c>
      <c r="N24" t="str">
        <f t="shared" si="1"/>
        <v/>
      </c>
      <c r="O24" t="str">
        <f t="shared" si="2"/>
        <v/>
      </c>
      <c r="P24" t="str">
        <f t="shared" si="3"/>
        <v/>
      </c>
    </row>
    <row r="25" spans="1:16" x14ac:dyDescent="0.4">
      <c r="A25" s="19"/>
      <c r="B25" s="20"/>
      <c r="C25" s="21"/>
      <c r="D25" s="20"/>
      <c r="E25" s="20"/>
      <c r="F25" s="20"/>
      <c r="G25" s="22" t="str">
        <f>IF(OR(C25="Non-Value-Add (NVA)",C25="Non-Value-Add but Required (NVAR)"),B25*(IF(ISERROR(MATCH(E25,Reference!$C$2:$C$5,0)),0,INDEX(Reference!$E$2:$E$5,MATCH(E25,Reference!$C$2:$C$5,0)))+IF(ISERROR(MATCH(F25,Reference!$D$2:$D$5,0)),0,INDEX(Reference!$E$2:$E$5,MATCH(F25,Reference!$D$2:$D$5,0)))),"")</f>
        <v/>
      </c>
      <c r="H25" s="20"/>
      <c r="I25" s="20"/>
      <c r="J25" s="20"/>
      <c r="K25" s="19"/>
      <c r="L25" s="19"/>
      <c r="M25" t="str">
        <f t="shared" si="0"/>
        <v/>
      </c>
      <c r="N25" t="str">
        <f t="shared" si="1"/>
        <v/>
      </c>
      <c r="O25" t="str">
        <f t="shared" si="2"/>
        <v/>
      </c>
      <c r="P25" t="str">
        <f t="shared" si="3"/>
        <v/>
      </c>
    </row>
    <row r="26" spans="1:16" x14ac:dyDescent="0.4">
      <c r="A26" s="19"/>
      <c r="B26" s="20"/>
      <c r="C26" s="21"/>
      <c r="D26" s="20"/>
      <c r="E26" s="20"/>
      <c r="F26" s="20"/>
      <c r="G26" s="22" t="str">
        <f>IF(OR(C26="Non-Value-Add (NVA)",C26="Non-Value-Add but Required (NVAR)"),B26*(IF(ISERROR(MATCH(E26,Reference!$C$2:$C$5,0)),0,INDEX(Reference!$E$2:$E$5,MATCH(E26,Reference!$C$2:$C$5,0)))+IF(ISERROR(MATCH(F26,Reference!$D$2:$D$5,0)),0,INDEX(Reference!$E$2:$E$5,MATCH(F26,Reference!$D$2:$D$5,0)))),"")</f>
        <v/>
      </c>
      <c r="H26" s="20"/>
      <c r="I26" s="20"/>
      <c r="J26" s="20"/>
      <c r="K26" s="19"/>
      <c r="L26" s="19"/>
      <c r="M26" t="str">
        <f t="shared" si="0"/>
        <v/>
      </c>
      <c r="N26" t="str">
        <f t="shared" si="1"/>
        <v/>
      </c>
      <c r="O26" t="str">
        <f t="shared" si="2"/>
        <v/>
      </c>
      <c r="P26" t="str">
        <f t="shared" si="3"/>
        <v/>
      </c>
    </row>
    <row r="27" spans="1:16" x14ac:dyDescent="0.4">
      <c r="A27" s="19"/>
      <c r="B27" s="20"/>
      <c r="C27" s="21"/>
      <c r="D27" s="20"/>
      <c r="E27" s="20"/>
      <c r="F27" s="20"/>
      <c r="G27" s="22" t="str">
        <f>IF(OR(C27="Non-Value-Add (NVA)",C27="Non-Value-Add but Required (NVAR)"),B27*(IF(ISERROR(MATCH(E27,Reference!$C$2:$C$5,0)),0,INDEX(Reference!$E$2:$E$5,MATCH(E27,Reference!$C$2:$C$5,0)))+IF(ISERROR(MATCH(F27,Reference!$D$2:$D$5,0)),0,INDEX(Reference!$E$2:$E$5,MATCH(F27,Reference!$D$2:$D$5,0)))),"")</f>
        <v/>
      </c>
      <c r="H27" s="20"/>
      <c r="I27" s="20"/>
      <c r="J27" s="20"/>
      <c r="K27" s="19"/>
      <c r="L27" s="19"/>
      <c r="M27" t="str">
        <f t="shared" si="0"/>
        <v/>
      </c>
      <c r="N27" t="str">
        <f t="shared" si="1"/>
        <v/>
      </c>
      <c r="O27" t="str">
        <f t="shared" si="2"/>
        <v/>
      </c>
      <c r="P27" t="str">
        <f t="shared" si="3"/>
        <v/>
      </c>
    </row>
    <row r="28" spans="1:16" x14ac:dyDescent="0.4">
      <c r="A28" s="19"/>
      <c r="B28" s="20"/>
      <c r="C28" s="21"/>
      <c r="D28" s="20"/>
      <c r="E28" s="20"/>
      <c r="F28" s="20"/>
      <c r="G28" s="22" t="str">
        <f>IF(OR(C28="Non-Value-Add (NVA)",C28="Non-Value-Add but Required (NVAR)"),B28*(IF(ISERROR(MATCH(E28,Reference!$C$2:$C$5,0)),0,INDEX(Reference!$E$2:$E$5,MATCH(E28,Reference!$C$2:$C$5,0)))+IF(ISERROR(MATCH(F28,Reference!$D$2:$D$5,0)),0,INDEX(Reference!$E$2:$E$5,MATCH(F28,Reference!$D$2:$D$5,0)))),"")</f>
        <v/>
      </c>
      <c r="H28" s="20"/>
      <c r="I28" s="20"/>
      <c r="J28" s="20"/>
      <c r="K28" s="19"/>
      <c r="L28" s="19"/>
      <c r="M28" t="str">
        <f t="shared" si="0"/>
        <v/>
      </c>
      <c r="N28" t="str">
        <f t="shared" si="1"/>
        <v/>
      </c>
      <c r="O28" t="str">
        <f t="shared" si="2"/>
        <v/>
      </c>
      <c r="P28" t="str">
        <f t="shared" si="3"/>
        <v/>
      </c>
    </row>
    <row r="29" spans="1:16" x14ac:dyDescent="0.4">
      <c r="A29" s="19"/>
      <c r="B29" s="20"/>
      <c r="C29" s="21"/>
      <c r="D29" s="20"/>
      <c r="E29" s="20"/>
      <c r="F29" s="20"/>
      <c r="G29" s="22" t="str">
        <f>IF(OR(C29="Non-Value-Add (NVA)",C29="Non-Value-Add but Required (NVAR)"),B29*(IF(ISERROR(MATCH(E29,Reference!$C$2:$C$5,0)),0,INDEX(Reference!$E$2:$E$5,MATCH(E29,Reference!$C$2:$C$5,0)))+IF(ISERROR(MATCH(F29,Reference!$D$2:$D$5,0)),0,INDEX(Reference!$E$2:$E$5,MATCH(F29,Reference!$D$2:$D$5,0)))),"")</f>
        <v/>
      </c>
      <c r="H29" s="20"/>
      <c r="I29" s="20"/>
      <c r="J29" s="20"/>
      <c r="K29" s="19"/>
      <c r="L29" s="19"/>
      <c r="M29" t="str">
        <f t="shared" si="0"/>
        <v/>
      </c>
      <c r="N29" t="str">
        <f t="shared" si="1"/>
        <v/>
      </c>
      <c r="O29" t="str">
        <f t="shared" si="2"/>
        <v/>
      </c>
      <c r="P29" t="str">
        <f t="shared" si="3"/>
        <v/>
      </c>
    </row>
    <row r="30" spans="1:16" x14ac:dyDescent="0.4">
      <c r="A30" s="19"/>
      <c r="B30" s="20"/>
      <c r="C30" s="21"/>
      <c r="D30" s="20"/>
      <c r="E30" s="20"/>
      <c r="F30" s="20"/>
      <c r="G30" s="22" t="str">
        <f>IF(OR(C30="Non-Value-Add (NVA)",C30="Non-Value-Add but Required (NVAR)"),B30*(IF(ISERROR(MATCH(E30,Reference!$C$2:$C$5,0)),0,INDEX(Reference!$E$2:$E$5,MATCH(E30,Reference!$C$2:$C$5,0)))+IF(ISERROR(MATCH(F30,Reference!$D$2:$D$5,0)),0,INDEX(Reference!$E$2:$E$5,MATCH(F30,Reference!$D$2:$D$5,0)))),"")</f>
        <v/>
      </c>
      <c r="H30" s="20"/>
      <c r="I30" s="20"/>
      <c r="J30" s="20"/>
      <c r="K30" s="19"/>
      <c r="L30" s="19"/>
      <c r="M30" t="str">
        <f t="shared" si="0"/>
        <v/>
      </c>
      <c r="N30" t="str">
        <f t="shared" si="1"/>
        <v/>
      </c>
      <c r="O30" t="str">
        <f t="shared" si="2"/>
        <v/>
      </c>
      <c r="P30" t="str">
        <f t="shared" si="3"/>
        <v/>
      </c>
    </row>
    <row r="31" spans="1:16" x14ac:dyDescent="0.4">
      <c r="A31" s="19"/>
      <c r="B31" s="20"/>
      <c r="C31" s="21"/>
      <c r="D31" s="20"/>
      <c r="E31" s="20"/>
      <c r="F31" s="20"/>
      <c r="G31" s="22" t="str">
        <f>IF(OR(C31="Non-Value-Add (NVA)",C31="Non-Value-Add but Required (NVAR)"),B31*(IF(ISERROR(MATCH(E31,Reference!$C$2:$C$5,0)),0,INDEX(Reference!$E$2:$E$5,MATCH(E31,Reference!$C$2:$C$5,0)))+IF(ISERROR(MATCH(F31,Reference!$D$2:$D$5,0)),0,INDEX(Reference!$E$2:$E$5,MATCH(F31,Reference!$D$2:$D$5,0)))),"")</f>
        <v/>
      </c>
      <c r="H31" s="20"/>
      <c r="I31" s="20"/>
      <c r="J31" s="20"/>
      <c r="K31" s="19"/>
      <c r="L31" s="19"/>
      <c r="M31" t="str">
        <f t="shared" si="0"/>
        <v/>
      </c>
      <c r="N31" t="str">
        <f t="shared" si="1"/>
        <v/>
      </c>
      <c r="O31" t="str">
        <f t="shared" si="2"/>
        <v/>
      </c>
      <c r="P31" t="str">
        <f t="shared" si="3"/>
        <v/>
      </c>
    </row>
    <row r="32" spans="1:16" x14ac:dyDescent="0.4">
      <c r="A32" s="19"/>
      <c r="B32" s="20"/>
      <c r="C32" s="21"/>
      <c r="D32" s="20"/>
      <c r="E32" s="20"/>
      <c r="F32" s="20"/>
      <c r="G32" s="22" t="str">
        <f>IF(OR(C32="Non-Value-Add (NVA)",C32="Non-Value-Add but Required (NVAR)"),B32*(IF(ISERROR(MATCH(E32,Reference!$C$2:$C$5,0)),0,INDEX(Reference!$E$2:$E$5,MATCH(E32,Reference!$C$2:$C$5,0)))+IF(ISERROR(MATCH(F32,Reference!$D$2:$D$5,0)),0,INDEX(Reference!$E$2:$E$5,MATCH(F32,Reference!$D$2:$D$5,0)))),"")</f>
        <v/>
      </c>
      <c r="H32" s="20"/>
      <c r="I32" s="20"/>
      <c r="J32" s="20"/>
      <c r="K32" s="19"/>
      <c r="L32" s="19"/>
      <c r="M32" t="str">
        <f t="shared" si="0"/>
        <v/>
      </c>
      <c r="N32" t="str">
        <f t="shared" si="1"/>
        <v/>
      </c>
      <c r="O32" t="str">
        <f t="shared" si="2"/>
        <v/>
      </c>
      <c r="P32" t="str">
        <f t="shared" si="3"/>
        <v/>
      </c>
    </row>
    <row r="33" spans="1:16" x14ac:dyDescent="0.4">
      <c r="A33" s="19"/>
      <c r="B33" s="20"/>
      <c r="C33" s="21"/>
      <c r="D33" s="20"/>
      <c r="E33" s="20"/>
      <c r="F33" s="20"/>
      <c r="G33" s="22" t="str">
        <f>IF(OR(C33="Non-Value-Add (NVA)",C33="Non-Value-Add but Required (NVAR)"),B33*(IF(ISERROR(MATCH(E33,Reference!$C$2:$C$5,0)),0,INDEX(Reference!$E$2:$E$5,MATCH(E33,Reference!$C$2:$C$5,0)))+IF(ISERROR(MATCH(F33,Reference!$D$2:$D$5,0)),0,INDEX(Reference!$E$2:$E$5,MATCH(F33,Reference!$D$2:$D$5,0)))),"")</f>
        <v/>
      </c>
      <c r="H33" s="20"/>
      <c r="I33" s="20"/>
      <c r="J33" s="20"/>
      <c r="K33" s="19"/>
      <c r="L33" s="19"/>
      <c r="M33" t="str">
        <f t="shared" si="0"/>
        <v/>
      </c>
      <c r="N33" t="str">
        <f t="shared" si="1"/>
        <v/>
      </c>
      <c r="O33" t="str">
        <f t="shared" si="2"/>
        <v/>
      </c>
      <c r="P33" t="str">
        <f t="shared" si="3"/>
        <v/>
      </c>
    </row>
    <row r="34" spans="1:16" x14ac:dyDescent="0.4">
      <c r="A34" s="19"/>
      <c r="B34" s="20"/>
      <c r="C34" s="21"/>
      <c r="D34" s="20"/>
      <c r="E34" s="20"/>
      <c r="F34" s="20"/>
      <c r="G34" s="22" t="str">
        <f>IF(OR(C34="Non-Value-Add (NVA)",C34="Non-Value-Add but Required (NVAR)"),B34*(IF(ISERROR(MATCH(E34,Reference!$C$2:$C$5,0)),0,INDEX(Reference!$E$2:$E$5,MATCH(E34,Reference!$C$2:$C$5,0)))+IF(ISERROR(MATCH(F34,Reference!$D$2:$D$5,0)),0,INDEX(Reference!$E$2:$E$5,MATCH(F34,Reference!$D$2:$D$5,0)))),"")</f>
        <v/>
      </c>
      <c r="H34" s="20"/>
      <c r="I34" s="20"/>
      <c r="J34" s="20"/>
      <c r="K34" s="19"/>
      <c r="L34" s="19"/>
      <c r="M34" t="str">
        <f t="shared" si="0"/>
        <v/>
      </c>
      <c r="N34" t="str">
        <f t="shared" si="1"/>
        <v/>
      </c>
      <c r="O34" t="str">
        <f t="shared" si="2"/>
        <v/>
      </c>
      <c r="P34" t="str">
        <f t="shared" si="3"/>
        <v/>
      </c>
    </row>
    <row r="35" spans="1:16" x14ac:dyDescent="0.4">
      <c r="A35" s="19"/>
      <c r="B35" s="20"/>
      <c r="C35" s="21"/>
      <c r="D35" s="20"/>
      <c r="E35" s="20"/>
      <c r="F35" s="20"/>
      <c r="G35" s="22" t="str">
        <f>IF(OR(C35="Non-Value-Add (NVA)",C35="Non-Value-Add but Required (NVAR)"),B35*(IF(ISERROR(MATCH(E35,Reference!$C$2:$C$5,0)),0,INDEX(Reference!$E$2:$E$5,MATCH(E35,Reference!$C$2:$C$5,0)))+IF(ISERROR(MATCH(F35,Reference!$D$2:$D$5,0)),0,INDEX(Reference!$E$2:$E$5,MATCH(F35,Reference!$D$2:$D$5,0)))),"")</f>
        <v/>
      </c>
      <c r="H35" s="20"/>
      <c r="I35" s="20"/>
      <c r="J35" s="20"/>
      <c r="K35" s="19"/>
      <c r="L35" s="19"/>
      <c r="M35" t="str">
        <f t="shared" si="0"/>
        <v/>
      </c>
      <c r="N35" t="str">
        <f t="shared" si="1"/>
        <v/>
      </c>
      <c r="O35" t="str">
        <f t="shared" si="2"/>
        <v/>
      </c>
      <c r="P35" t="str">
        <f t="shared" si="3"/>
        <v/>
      </c>
    </row>
    <row r="36" spans="1:16" x14ac:dyDescent="0.4">
      <c r="A36" s="19"/>
      <c r="B36" s="20"/>
      <c r="C36" s="21"/>
      <c r="D36" s="20"/>
      <c r="E36" s="20"/>
      <c r="F36" s="20"/>
      <c r="G36" s="22" t="str">
        <f>IF(OR(C36="Non-Value-Add (NVA)",C36="Non-Value-Add but Required (NVAR)"),B36*(IF(ISERROR(MATCH(E36,Reference!$C$2:$C$5,0)),0,INDEX(Reference!$E$2:$E$5,MATCH(E36,Reference!$C$2:$C$5,0)))+IF(ISERROR(MATCH(F36,Reference!$D$2:$D$5,0)),0,INDEX(Reference!$E$2:$E$5,MATCH(F36,Reference!$D$2:$D$5,0)))),"")</f>
        <v/>
      </c>
      <c r="H36" s="20"/>
      <c r="I36" s="20"/>
      <c r="J36" s="20"/>
      <c r="K36" s="19"/>
      <c r="L36" s="19"/>
      <c r="M36" t="str">
        <f t="shared" si="0"/>
        <v/>
      </c>
      <c r="N36" t="str">
        <f t="shared" si="1"/>
        <v/>
      </c>
      <c r="O36" t="str">
        <f t="shared" si="2"/>
        <v/>
      </c>
      <c r="P36" t="str">
        <f t="shared" si="3"/>
        <v/>
      </c>
    </row>
    <row r="37" spans="1:16" x14ac:dyDescent="0.4">
      <c r="A37" s="19"/>
      <c r="B37" s="20"/>
      <c r="C37" s="21"/>
      <c r="D37" s="20"/>
      <c r="E37" s="20"/>
      <c r="F37" s="20"/>
      <c r="G37" s="22" t="str">
        <f>IF(OR(C37="Non-Value-Add (NVA)",C37="Non-Value-Add but Required (NVAR)"),B37*(IF(ISERROR(MATCH(E37,Reference!$C$2:$C$5,0)),0,INDEX(Reference!$E$2:$E$5,MATCH(E37,Reference!$C$2:$C$5,0)))+IF(ISERROR(MATCH(F37,Reference!$D$2:$D$5,0)),0,INDEX(Reference!$E$2:$E$5,MATCH(F37,Reference!$D$2:$D$5,0)))),"")</f>
        <v/>
      </c>
      <c r="H37" s="20"/>
      <c r="I37" s="20"/>
      <c r="J37" s="20"/>
      <c r="K37" s="19"/>
      <c r="L37" s="19"/>
      <c r="M37" t="str">
        <f t="shared" si="0"/>
        <v/>
      </c>
      <c r="N37" t="str">
        <f t="shared" si="1"/>
        <v/>
      </c>
      <c r="O37" t="str">
        <f t="shared" si="2"/>
        <v/>
      </c>
      <c r="P37" t="str">
        <f t="shared" si="3"/>
        <v/>
      </c>
    </row>
    <row r="38" spans="1:16" x14ac:dyDescent="0.4">
      <c r="A38" s="19"/>
      <c r="B38" s="20"/>
      <c r="C38" s="21"/>
      <c r="D38" s="20"/>
      <c r="E38" s="20"/>
      <c r="F38" s="20"/>
      <c r="G38" s="22" t="str">
        <f>IF(OR(C38="Non-Value-Add (NVA)",C38="Non-Value-Add but Required (NVAR)"),B38*(IF(ISERROR(MATCH(E38,Reference!$C$2:$C$5,0)),0,INDEX(Reference!$E$2:$E$5,MATCH(E38,Reference!$C$2:$C$5,0)))+IF(ISERROR(MATCH(F38,Reference!$D$2:$D$5,0)),0,INDEX(Reference!$E$2:$E$5,MATCH(F38,Reference!$D$2:$D$5,0)))),"")</f>
        <v/>
      </c>
      <c r="H38" s="20"/>
      <c r="I38" s="20"/>
      <c r="J38" s="20"/>
      <c r="K38" s="19"/>
      <c r="L38" s="19"/>
      <c r="M38" t="str">
        <f t="shared" si="0"/>
        <v/>
      </c>
      <c r="N38" t="str">
        <f t="shared" si="1"/>
        <v/>
      </c>
      <c r="O38" t="str">
        <f t="shared" si="2"/>
        <v/>
      </c>
      <c r="P38" t="str">
        <f t="shared" si="3"/>
        <v/>
      </c>
    </row>
    <row r="39" spans="1:16" x14ac:dyDescent="0.4">
      <c r="A39" s="19"/>
      <c r="B39" s="20"/>
      <c r="C39" s="21"/>
      <c r="D39" s="20"/>
      <c r="E39" s="20"/>
      <c r="F39" s="20"/>
      <c r="G39" s="22" t="str">
        <f>IF(OR(C39="Non-Value-Add (NVA)",C39="Non-Value-Add but Required (NVAR)"),B39*(IF(ISERROR(MATCH(E39,Reference!$C$2:$C$5,0)),0,INDEX(Reference!$E$2:$E$5,MATCH(E39,Reference!$C$2:$C$5,0)))+IF(ISERROR(MATCH(F39,Reference!$D$2:$D$5,0)),0,INDEX(Reference!$E$2:$E$5,MATCH(F39,Reference!$D$2:$D$5,0)))),"")</f>
        <v/>
      </c>
      <c r="H39" s="20"/>
      <c r="I39" s="20"/>
      <c r="J39" s="20"/>
      <c r="K39" s="19"/>
      <c r="L39" s="19"/>
      <c r="M39" t="str">
        <f t="shared" si="0"/>
        <v/>
      </c>
      <c r="N39" t="str">
        <f t="shared" si="1"/>
        <v/>
      </c>
      <c r="O39" t="str">
        <f t="shared" si="2"/>
        <v/>
      </c>
      <c r="P39" t="str">
        <f t="shared" si="3"/>
        <v/>
      </c>
    </row>
    <row r="40" spans="1:16" x14ac:dyDescent="0.4">
      <c r="A40" s="19"/>
      <c r="B40" s="20"/>
      <c r="C40" s="21"/>
      <c r="D40" s="20"/>
      <c r="E40" s="20"/>
      <c r="F40" s="20"/>
      <c r="G40" s="22" t="str">
        <f>IF(OR(C40="Non-Value-Add (NVA)",C40="Non-Value-Add but Required (NVAR)"),B40*(IF(ISERROR(MATCH(E40,Reference!$C$2:$C$5,0)),0,INDEX(Reference!$E$2:$E$5,MATCH(E40,Reference!$C$2:$C$5,0)))+IF(ISERROR(MATCH(F40,Reference!$D$2:$D$5,0)),0,INDEX(Reference!$E$2:$E$5,MATCH(F40,Reference!$D$2:$D$5,0)))),"")</f>
        <v/>
      </c>
      <c r="H40" s="20"/>
      <c r="I40" s="20"/>
      <c r="J40" s="20"/>
      <c r="K40" s="19"/>
      <c r="L40" s="19"/>
      <c r="M40" t="str">
        <f t="shared" si="0"/>
        <v/>
      </c>
      <c r="N40" t="str">
        <f t="shared" si="1"/>
        <v/>
      </c>
      <c r="O40" t="str">
        <f t="shared" si="2"/>
        <v/>
      </c>
      <c r="P40" t="str">
        <f t="shared" si="3"/>
        <v/>
      </c>
    </row>
    <row r="41" spans="1:16" x14ac:dyDescent="0.4">
      <c r="A41" s="19"/>
      <c r="B41" s="20"/>
      <c r="C41" s="21"/>
      <c r="D41" s="20"/>
      <c r="E41" s="20"/>
      <c r="F41" s="20"/>
      <c r="G41" s="22" t="str">
        <f>IF(OR(C41="Non-Value-Add (NVA)",C41="Non-Value-Add but Required (NVAR)"),B41*(IF(ISERROR(MATCH(E41,Reference!$C$2:$C$5,0)),0,INDEX(Reference!$E$2:$E$5,MATCH(E41,Reference!$C$2:$C$5,0)))+IF(ISERROR(MATCH(F41,Reference!$D$2:$D$5,0)),0,INDEX(Reference!$E$2:$E$5,MATCH(F41,Reference!$D$2:$D$5,0)))),"")</f>
        <v/>
      </c>
      <c r="H41" s="20"/>
      <c r="I41" s="20"/>
      <c r="J41" s="20"/>
      <c r="K41" s="19"/>
      <c r="L41" s="19"/>
      <c r="M41" t="str">
        <f t="shared" si="0"/>
        <v/>
      </c>
      <c r="N41" t="str">
        <f t="shared" si="1"/>
        <v/>
      </c>
      <c r="O41" t="str">
        <f t="shared" si="2"/>
        <v/>
      </c>
      <c r="P41" t="str">
        <f t="shared" si="3"/>
        <v/>
      </c>
    </row>
    <row r="42" spans="1:16" x14ac:dyDescent="0.4">
      <c r="A42" s="19"/>
      <c r="B42" s="20"/>
      <c r="C42" s="21"/>
      <c r="D42" s="20"/>
      <c r="E42" s="20"/>
      <c r="F42" s="20"/>
      <c r="G42" s="22" t="str">
        <f>IF(OR(C42="Non-Value-Add (NVA)",C42="Non-Value-Add but Required (NVAR)"),B42*(IF(ISERROR(MATCH(E42,Reference!$C$2:$C$5,0)),0,INDEX(Reference!$E$2:$E$5,MATCH(E42,Reference!$C$2:$C$5,0)))+IF(ISERROR(MATCH(F42,Reference!$D$2:$D$5,0)),0,INDEX(Reference!$E$2:$E$5,MATCH(F42,Reference!$D$2:$D$5,0)))),"")</f>
        <v/>
      </c>
      <c r="H42" s="20"/>
      <c r="I42" s="20"/>
      <c r="J42" s="20"/>
      <c r="K42" s="19"/>
      <c r="L42" s="19"/>
      <c r="M42" t="str">
        <f t="shared" si="0"/>
        <v/>
      </c>
      <c r="N42" t="str">
        <f t="shared" si="1"/>
        <v/>
      </c>
      <c r="O42" t="str">
        <f t="shared" si="2"/>
        <v/>
      </c>
      <c r="P42" t="str">
        <f t="shared" si="3"/>
        <v/>
      </c>
    </row>
    <row r="43" spans="1:16" x14ac:dyDescent="0.4">
      <c r="A43" s="19"/>
      <c r="B43" s="20"/>
      <c r="C43" s="21"/>
      <c r="D43" s="20"/>
      <c r="E43" s="20"/>
      <c r="F43" s="20"/>
      <c r="G43" s="22" t="str">
        <f>IF(OR(C43="Non-Value-Add (NVA)",C43="Non-Value-Add but Required (NVAR)"),B43*(IF(ISERROR(MATCH(E43,Reference!$C$2:$C$5,0)),0,INDEX(Reference!$E$2:$E$5,MATCH(E43,Reference!$C$2:$C$5,0)))+IF(ISERROR(MATCH(F43,Reference!$D$2:$D$5,0)),0,INDEX(Reference!$E$2:$E$5,MATCH(F43,Reference!$D$2:$D$5,0)))),"")</f>
        <v/>
      </c>
      <c r="H43" s="20"/>
      <c r="I43" s="20"/>
      <c r="J43" s="20"/>
      <c r="K43" s="19"/>
      <c r="L43" s="19"/>
      <c r="M43" t="str">
        <f t="shared" si="0"/>
        <v/>
      </c>
      <c r="N43" t="str">
        <f t="shared" si="1"/>
        <v/>
      </c>
      <c r="O43" t="str">
        <f t="shared" si="2"/>
        <v/>
      </c>
      <c r="P43" t="str">
        <f t="shared" si="3"/>
        <v/>
      </c>
    </row>
    <row r="44" spans="1:16" x14ac:dyDescent="0.4">
      <c r="A44" s="19"/>
      <c r="B44" s="20"/>
      <c r="C44" s="21"/>
      <c r="D44" s="20"/>
      <c r="E44" s="20"/>
      <c r="F44" s="20"/>
      <c r="G44" s="22" t="str">
        <f>IF(OR(C44="Non-Value-Add (NVA)",C44="Non-Value-Add but Required (NVAR)"),B44*(IF(ISERROR(MATCH(E44,Reference!$C$2:$C$5,0)),0,INDEX(Reference!$E$2:$E$5,MATCH(E44,Reference!$C$2:$C$5,0)))+IF(ISERROR(MATCH(F44,Reference!$D$2:$D$5,0)),0,INDEX(Reference!$E$2:$E$5,MATCH(F44,Reference!$D$2:$D$5,0)))),"")</f>
        <v/>
      </c>
      <c r="H44" s="20"/>
      <c r="I44" s="20"/>
      <c r="J44" s="20"/>
      <c r="K44" s="19"/>
      <c r="L44" s="19"/>
      <c r="M44" t="str">
        <f t="shared" ref="M44:M61" si="4">IF(A44="","",IF(ISNUMBER(G44),IF(G44&gt;0,G44-ROW()/10000000,""),""))</f>
        <v/>
      </c>
      <c r="N44" t="str">
        <f t="shared" ref="N44:N61" si="5">IF(AND(A44&lt;&gt;"",C44="Value-Add (VA)",ISNUMBER(D44)),D44+N(B44)/1000-ROW()/10000000,"")</f>
        <v/>
      </c>
      <c r="O44" t="str">
        <f t="shared" ref="O44:O61" si="6">IF(AND(A44&lt;&gt;"",C44="Value-Add (VA)",ISNUMBER(D44)),IF(COUNT($N$12:$N$61)&lt;=3,"",IF(D44&gt;=ROUND(LARGE($N$12:$N$61,3),0),"",D44-N(B44)/1000+ROW()/10000000)),"")</f>
        <v/>
      </c>
      <c r="P44" t="str">
        <f t="shared" ref="P44:P61" si="7">IF(AND(C44="Value-Add (VA)",ISNUMBER(I44),ISNUMBER(J44)),I44*J44,"")</f>
        <v/>
      </c>
    </row>
    <row r="45" spans="1:16" x14ac:dyDescent="0.4">
      <c r="A45" s="19"/>
      <c r="B45" s="20"/>
      <c r="C45" s="21"/>
      <c r="D45" s="20"/>
      <c r="E45" s="20"/>
      <c r="F45" s="20"/>
      <c r="G45" s="22" t="str">
        <f>IF(OR(C45="Non-Value-Add (NVA)",C45="Non-Value-Add but Required (NVAR)"),B45*(IF(ISERROR(MATCH(E45,Reference!$C$2:$C$5,0)),0,INDEX(Reference!$E$2:$E$5,MATCH(E45,Reference!$C$2:$C$5,0)))+IF(ISERROR(MATCH(F45,Reference!$D$2:$D$5,0)),0,INDEX(Reference!$E$2:$E$5,MATCH(F45,Reference!$D$2:$D$5,0)))),"")</f>
        <v/>
      </c>
      <c r="H45" s="20"/>
      <c r="I45" s="20"/>
      <c r="J45" s="20"/>
      <c r="K45" s="19"/>
      <c r="L45" s="19"/>
      <c r="M45" t="str">
        <f t="shared" si="4"/>
        <v/>
      </c>
      <c r="N45" t="str">
        <f t="shared" si="5"/>
        <v/>
      </c>
      <c r="O45" t="str">
        <f t="shared" si="6"/>
        <v/>
      </c>
      <c r="P45" t="str">
        <f t="shared" si="7"/>
        <v/>
      </c>
    </row>
    <row r="46" spans="1:16" x14ac:dyDescent="0.4">
      <c r="A46" s="19"/>
      <c r="B46" s="20"/>
      <c r="C46" s="21"/>
      <c r="D46" s="20"/>
      <c r="E46" s="20"/>
      <c r="F46" s="20"/>
      <c r="G46" s="22" t="str">
        <f>IF(OR(C46="Non-Value-Add (NVA)",C46="Non-Value-Add but Required (NVAR)"),B46*(IF(ISERROR(MATCH(E46,Reference!$C$2:$C$5,0)),0,INDEX(Reference!$E$2:$E$5,MATCH(E46,Reference!$C$2:$C$5,0)))+IF(ISERROR(MATCH(F46,Reference!$D$2:$D$5,0)),0,INDEX(Reference!$E$2:$E$5,MATCH(F46,Reference!$D$2:$D$5,0)))),"")</f>
        <v/>
      </c>
      <c r="H46" s="20"/>
      <c r="I46" s="20"/>
      <c r="J46" s="20"/>
      <c r="K46" s="19"/>
      <c r="L46" s="19"/>
      <c r="M46" t="str">
        <f t="shared" si="4"/>
        <v/>
      </c>
      <c r="N46" t="str">
        <f t="shared" si="5"/>
        <v/>
      </c>
      <c r="O46" t="str">
        <f t="shared" si="6"/>
        <v/>
      </c>
      <c r="P46" t="str">
        <f t="shared" si="7"/>
        <v/>
      </c>
    </row>
    <row r="47" spans="1:16" x14ac:dyDescent="0.4">
      <c r="A47" s="19"/>
      <c r="B47" s="20"/>
      <c r="C47" s="21"/>
      <c r="D47" s="20"/>
      <c r="E47" s="20"/>
      <c r="F47" s="20"/>
      <c r="G47" s="22" t="str">
        <f>IF(OR(C47="Non-Value-Add (NVA)",C47="Non-Value-Add but Required (NVAR)"),B47*(IF(ISERROR(MATCH(E47,Reference!$C$2:$C$5,0)),0,INDEX(Reference!$E$2:$E$5,MATCH(E47,Reference!$C$2:$C$5,0)))+IF(ISERROR(MATCH(F47,Reference!$D$2:$D$5,0)),0,INDEX(Reference!$E$2:$E$5,MATCH(F47,Reference!$D$2:$D$5,0)))),"")</f>
        <v/>
      </c>
      <c r="H47" s="20"/>
      <c r="I47" s="20"/>
      <c r="J47" s="20"/>
      <c r="K47" s="19"/>
      <c r="L47" s="19"/>
      <c r="M47" t="str">
        <f t="shared" si="4"/>
        <v/>
      </c>
      <c r="N47" t="str">
        <f t="shared" si="5"/>
        <v/>
      </c>
      <c r="O47" t="str">
        <f t="shared" si="6"/>
        <v/>
      </c>
      <c r="P47" t="str">
        <f t="shared" si="7"/>
        <v/>
      </c>
    </row>
    <row r="48" spans="1:16" x14ac:dyDescent="0.4">
      <c r="A48" s="19"/>
      <c r="B48" s="20"/>
      <c r="C48" s="21"/>
      <c r="D48" s="20"/>
      <c r="E48" s="20"/>
      <c r="F48" s="20"/>
      <c r="G48" s="22" t="str">
        <f>IF(OR(C48="Non-Value-Add (NVA)",C48="Non-Value-Add but Required (NVAR)"),B48*(IF(ISERROR(MATCH(E48,Reference!$C$2:$C$5,0)),0,INDEX(Reference!$E$2:$E$5,MATCH(E48,Reference!$C$2:$C$5,0)))+IF(ISERROR(MATCH(F48,Reference!$D$2:$D$5,0)),0,INDEX(Reference!$E$2:$E$5,MATCH(F48,Reference!$D$2:$D$5,0)))),"")</f>
        <v/>
      </c>
      <c r="H48" s="20"/>
      <c r="I48" s="20"/>
      <c r="J48" s="20"/>
      <c r="K48" s="19"/>
      <c r="L48" s="19"/>
      <c r="M48" t="str">
        <f t="shared" si="4"/>
        <v/>
      </c>
      <c r="N48" t="str">
        <f t="shared" si="5"/>
        <v/>
      </c>
      <c r="O48" t="str">
        <f t="shared" si="6"/>
        <v/>
      </c>
      <c r="P48" t="str">
        <f t="shared" si="7"/>
        <v/>
      </c>
    </row>
    <row r="49" spans="1:16" x14ac:dyDescent="0.4">
      <c r="A49" s="19"/>
      <c r="B49" s="20"/>
      <c r="C49" s="21"/>
      <c r="D49" s="20"/>
      <c r="E49" s="20"/>
      <c r="F49" s="20"/>
      <c r="G49" s="22" t="str">
        <f>IF(OR(C49="Non-Value-Add (NVA)",C49="Non-Value-Add but Required (NVAR)"),B49*(IF(ISERROR(MATCH(E49,Reference!$C$2:$C$5,0)),0,INDEX(Reference!$E$2:$E$5,MATCH(E49,Reference!$C$2:$C$5,0)))+IF(ISERROR(MATCH(F49,Reference!$D$2:$D$5,0)),0,INDEX(Reference!$E$2:$E$5,MATCH(F49,Reference!$D$2:$D$5,0)))),"")</f>
        <v/>
      </c>
      <c r="H49" s="20"/>
      <c r="I49" s="20"/>
      <c r="J49" s="20"/>
      <c r="K49" s="19"/>
      <c r="L49" s="19"/>
      <c r="M49" t="str">
        <f t="shared" si="4"/>
        <v/>
      </c>
      <c r="N49" t="str">
        <f t="shared" si="5"/>
        <v/>
      </c>
      <c r="O49" t="str">
        <f t="shared" si="6"/>
        <v/>
      </c>
      <c r="P49" t="str">
        <f t="shared" si="7"/>
        <v/>
      </c>
    </row>
    <row r="50" spans="1:16" x14ac:dyDescent="0.4">
      <c r="A50" s="19"/>
      <c r="B50" s="20"/>
      <c r="C50" s="21"/>
      <c r="D50" s="20"/>
      <c r="E50" s="20"/>
      <c r="F50" s="20"/>
      <c r="G50" s="22" t="str">
        <f>IF(OR(C50="Non-Value-Add (NVA)",C50="Non-Value-Add but Required (NVAR)"),B50*(IF(ISERROR(MATCH(E50,Reference!$C$2:$C$5,0)),0,INDEX(Reference!$E$2:$E$5,MATCH(E50,Reference!$C$2:$C$5,0)))+IF(ISERROR(MATCH(F50,Reference!$D$2:$D$5,0)),0,INDEX(Reference!$E$2:$E$5,MATCH(F50,Reference!$D$2:$D$5,0)))),"")</f>
        <v/>
      </c>
      <c r="H50" s="20"/>
      <c r="I50" s="20"/>
      <c r="J50" s="20"/>
      <c r="K50" s="19"/>
      <c r="L50" s="19"/>
      <c r="M50" t="str">
        <f t="shared" si="4"/>
        <v/>
      </c>
      <c r="N50" t="str">
        <f t="shared" si="5"/>
        <v/>
      </c>
      <c r="O50" t="str">
        <f t="shared" si="6"/>
        <v/>
      </c>
      <c r="P50" t="str">
        <f t="shared" si="7"/>
        <v/>
      </c>
    </row>
    <row r="51" spans="1:16" x14ac:dyDescent="0.4">
      <c r="A51" s="19"/>
      <c r="B51" s="20"/>
      <c r="C51" s="21"/>
      <c r="D51" s="20"/>
      <c r="E51" s="20"/>
      <c r="F51" s="20"/>
      <c r="G51" s="22" t="str">
        <f>IF(OR(C51="Non-Value-Add (NVA)",C51="Non-Value-Add but Required (NVAR)"),B51*(IF(ISERROR(MATCH(E51,Reference!$C$2:$C$5,0)),0,INDEX(Reference!$E$2:$E$5,MATCH(E51,Reference!$C$2:$C$5,0)))+IF(ISERROR(MATCH(F51,Reference!$D$2:$D$5,0)),0,INDEX(Reference!$E$2:$E$5,MATCH(F51,Reference!$D$2:$D$5,0)))),"")</f>
        <v/>
      </c>
      <c r="H51" s="20"/>
      <c r="I51" s="20"/>
      <c r="J51" s="20"/>
      <c r="K51" s="19"/>
      <c r="L51" s="19"/>
      <c r="M51" t="str">
        <f t="shared" si="4"/>
        <v/>
      </c>
      <c r="N51" t="str">
        <f t="shared" si="5"/>
        <v/>
      </c>
      <c r="O51" t="str">
        <f t="shared" si="6"/>
        <v/>
      </c>
      <c r="P51" t="str">
        <f t="shared" si="7"/>
        <v/>
      </c>
    </row>
    <row r="52" spans="1:16" x14ac:dyDescent="0.4">
      <c r="A52" s="19"/>
      <c r="B52" s="20"/>
      <c r="C52" s="21"/>
      <c r="D52" s="20"/>
      <c r="E52" s="20"/>
      <c r="F52" s="20"/>
      <c r="G52" s="22" t="str">
        <f>IF(OR(C52="Non-Value-Add (NVA)",C52="Non-Value-Add but Required (NVAR)"),B52*(IF(ISERROR(MATCH(E52,Reference!$C$2:$C$5,0)),0,INDEX(Reference!$E$2:$E$5,MATCH(E52,Reference!$C$2:$C$5,0)))+IF(ISERROR(MATCH(F52,Reference!$D$2:$D$5,0)),0,INDEX(Reference!$E$2:$E$5,MATCH(F52,Reference!$D$2:$D$5,0)))),"")</f>
        <v/>
      </c>
      <c r="H52" s="20"/>
      <c r="I52" s="20"/>
      <c r="J52" s="20"/>
      <c r="K52" s="19"/>
      <c r="L52" s="19"/>
      <c r="M52" t="str">
        <f t="shared" si="4"/>
        <v/>
      </c>
      <c r="N52" t="str">
        <f t="shared" si="5"/>
        <v/>
      </c>
      <c r="O52" t="str">
        <f t="shared" si="6"/>
        <v/>
      </c>
      <c r="P52" t="str">
        <f t="shared" si="7"/>
        <v/>
      </c>
    </row>
    <row r="53" spans="1:16" x14ac:dyDescent="0.4">
      <c r="A53" s="19"/>
      <c r="B53" s="20"/>
      <c r="C53" s="21"/>
      <c r="D53" s="20"/>
      <c r="E53" s="20"/>
      <c r="F53" s="20"/>
      <c r="G53" s="22" t="str">
        <f>IF(OR(C53="Non-Value-Add (NVA)",C53="Non-Value-Add but Required (NVAR)"),B53*(IF(ISERROR(MATCH(E53,Reference!$C$2:$C$5,0)),0,INDEX(Reference!$E$2:$E$5,MATCH(E53,Reference!$C$2:$C$5,0)))+IF(ISERROR(MATCH(F53,Reference!$D$2:$D$5,0)),0,INDEX(Reference!$E$2:$E$5,MATCH(F53,Reference!$D$2:$D$5,0)))),"")</f>
        <v/>
      </c>
      <c r="H53" s="20"/>
      <c r="I53" s="20"/>
      <c r="J53" s="20"/>
      <c r="K53" s="19"/>
      <c r="L53" s="19"/>
      <c r="M53" t="str">
        <f t="shared" si="4"/>
        <v/>
      </c>
      <c r="N53" t="str">
        <f t="shared" si="5"/>
        <v/>
      </c>
      <c r="O53" t="str">
        <f t="shared" si="6"/>
        <v/>
      </c>
      <c r="P53" t="str">
        <f t="shared" si="7"/>
        <v/>
      </c>
    </row>
    <row r="54" spans="1:16" x14ac:dyDescent="0.4">
      <c r="A54" s="19"/>
      <c r="B54" s="20"/>
      <c r="C54" s="21"/>
      <c r="D54" s="20"/>
      <c r="E54" s="20"/>
      <c r="F54" s="20"/>
      <c r="G54" s="22" t="str">
        <f>IF(OR(C54="Non-Value-Add (NVA)",C54="Non-Value-Add but Required (NVAR)"),B54*(IF(ISERROR(MATCH(E54,Reference!$C$2:$C$5,0)),0,INDEX(Reference!$E$2:$E$5,MATCH(E54,Reference!$C$2:$C$5,0)))+IF(ISERROR(MATCH(F54,Reference!$D$2:$D$5,0)),0,INDEX(Reference!$E$2:$E$5,MATCH(F54,Reference!$D$2:$D$5,0)))),"")</f>
        <v/>
      </c>
      <c r="H54" s="20"/>
      <c r="I54" s="20"/>
      <c r="J54" s="20"/>
      <c r="K54" s="19"/>
      <c r="L54" s="19"/>
      <c r="M54" t="str">
        <f t="shared" si="4"/>
        <v/>
      </c>
      <c r="N54" t="str">
        <f t="shared" si="5"/>
        <v/>
      </c>
      <c r="O54" t="str">
        <f t="shared" si="6"/>
        <v/>
      </c>
      <c r="P54" t="str">
        <f t="shared" si="7"/>
        <v/>
      </c>
    </row>
    <row r="55" spans="1:16" x14ac:dyDescent="0.4">
      <c r="A55" s="19"/>
      <c r="B55" s="20"/>
      <c r="C55" s="21"/>
      <c r="D55" s="20"/>
      <c r="E55" s="20"/>
      <c r="F55" s="20"/>
      <c r="G55" s="22" t="str">
        <f>IF(OR(C55="Non-Value-Add (NVA)",C55="Non-Value-Add but Required (NVAR)"),B55*(IF(ISERROR(MATCH(E55,Reference!$C$2:$C$5,0)),0,INDEX(Reference!$E$2:$E$5,MATCH(E55,Reference!$C$2:$C$5,0)))+IF(ISERROR(MATCH(F55,Reference!$D$2:$D$5,0)),0,INDEX(Reference!$E$2:$E$5,MATCH(F55,Reference!$D$2:$D$5,0)))),"")</f>
        <v/>
      </c>
      <c r="H55" s="20"/>
      <c r="I55" s="20"/>
      <c r="J55" s="20"/>
      <c r="K55" s="19"/>
      <c r="L55" s="19"/>
      <c r="M55" t="str">
        <f t="shared" si="4"/>
        <v/>
      </c>
      <c r="N55" t="str">
        <f t="shared" si="5"/>
        <v/>
      </c>
      <c r="O55" t="str">
        <f t="shared" si="6"/>
        <v/>
      </c>
      <c r="P55" t="str">
        <f t="shared" si="7"/>
        <v/>
      </c>
    </row>
    <row r="56" spans="1:16" x14ac:dyDescent="0.4">
      <c r="A56" s="19"/>
      <c r="B56" s="20"/>
      <c r="C56" s="21"/>
      <c r="D56" s="20"/>
      <c r="E56" s="20"/>
      <c r="F56" s="20"/>
      <c r="G56" s="22" t="str">
        <f>IF(OR(C56="Non-Value-Add (NVA)",C56="Non-Value-Add but Required (NVAR)"),B56*(IF(ISERROR(MATCH(E56,Reference!$C$2:$C$5,0)),0,INDEX(Reference!$E$2:$E$5,MATCH(E56,Reference!$C$2:$C$5,0)))+IF(ISERROR(MATCH(F56,Reference!$D$2:$D$5,0)),0,INDEX(Reference!$E$2:$E$5,MATCH(F56,Reference!$D$2:$D$5,0)))),"")</f>
        <v/>
      </c>
      <c r="H56" s="20"/>
      <c r="I56" s="20"/>
      <c r="J56" s="20"/>
      <c r="K56" s="19"/>
      <c r="L56" s="19"/>
      <c r="M56" t="str">
        <f t="shared" si="4"/>
        <v/>
      </c>
      <c r="N56" t="str">
        <f t="shared" si="5"/>
        <v/>
      </c>
      <c r="O56" t="str">
        <f t="shared" si="6"/>
        <v/>
      </c>
      <c r="P56" t="str">
        <f t="shared" si="7"/>
        <v/>
      </c>
    </row>
    <row r="57" spans="1:16" x14ac:dyDescent="0.4">
      <c r="A57" s="19"/>
      <c r="B57" s="20"/>
      <c r="C57" s="21"/>
      <c r="D57" s="20"/>
      <c r="E57" s="20"/>
      <c r="F57" s="20"/>
      <c r="G57" s="22" t="str">
        <f>IF(OR(C57="Non-Value-Add (NVA)",C57="Non-Value-Add but Required (NVAR)"),B57*(IF(ISERROR(MATCH(E57,Reference!$C$2:$C$5,0)),0,INDEX(Reference!$E$2:$E$5,MATCH(E57,Reference!$C$2:$C$5,0)))+IF(ISERROR(MATCH(F57,Reference!$D$2:$D$5,0)),0,INDEX(Reference!$E$2:$E$5,MATCH(F57,Reference!$D$2:$D$5,0)))),"")</f>
        <v/>
      </c>
      <c r="H57" s="20"/>
      <c r="I57" s="20"/>
      <c r="J57" s="20"/>
      <c r="K57" s="19"/>
      <c r="L57" s="19"/>
      <c r="M57" t="str">
        <f t="shared" si="4"/>
        <v/>
      </c>
      <c r="N57" t="str">
        <f t="shared" si="5"/>
        <v/>
      </c>
      <c r="O57" t="str">
        <f t="shared" si="6"/>
        <v/>
      </c>
      <c r="P57" t="str">
        <f t="shared" si="7"/>
        <v/>
      </c>
    </row>
    <row r="58" spans="1:16" x14ac:dyDescent="0.4">
      <c r="A58" s="19"/>
      <c r="B58" s="20"/>
      <c r="C58" s="21"/>
      <c r="D58" s="20"/>
      <c r="E58" s="20"/>
      <c r="F58" s="20"/>
      <c r="G58" s="22" t="str">
        <f>IF(OR(C58="Non-Value-Add (NVA)",C58="Non-Value-Add but Required (NVAR)"),B58*(IF(ISERROR(MATCH(E58,Reference!$C$2:$C$5,0)),0,INDEX(Reference!$E$2:$E$5,MATCH(E58,Reference!$C$2:$C$5,0)))+IF(ISERROR(MATCH(F58,Reference!$D$2:$D$5,0)),0,INDEX(Reference!$E$2:$E$5,MATCH(F58,Reference!$D$2:$D$5,0)))),"")</f>
        <v/>
      </c>
      <c r="H58" s="20"/>
      <c r="I58" s="20"/>
      <c r="J58" s="20"/>
      <c r="K58" s="19"/>
      <c r="L58" s="19"/>
      <c r="M58" t="str">
        <f t="shared" si="4"/>
        <v/>
      </c>
      <c r="N58" t="str">
        <f t="shared" si="5"/>
        <v/>
      </c>
      <c r="O58" t="str">
        <f t="shared" si="6"/>
        <v/>
      </c>
      <c r="P58" t="str">
        <f t="shared" si="7"/>
        <v/>
      </c>
    </row>
    <row r="59" spans="1:16" x14ac:dyDescent="0.4">
      <c r="A59" s="19"/>
      <c r="B59" s="20"/>
      <c r="C59" s="21"/>
      <c r="D59" s="20"/>
      <c r="E59" s="20"/>
      <c r="F59" s="20"/>
      <c r="G59" s="22" t="str">
        <f>IF(OR(C59="Non-Value-Add (NVA)",C59="Non-Value-Add but Required (NVAR)"),B59*(IF(ISERROR(MATCH(E59,Reference!$C$2:$C$5,0)),0,INDEX(Reference!$E$2:$E$5,MATCH(E59,Reference!$C$2:$C$5,0)))+IF(ISERROR(MATCH(F59,Reference!$D$2:$D$5,0)),0,INDEX(Reference!$E$2:$E$5,MATCH(F59,Reference!$D$2:$D$5,0)))),"")</f>
        <v/>
      </c>
      <c r="H59" s="20"/>
      <c r="I59" s="20"/>
      <c r="J59" s="20"/>
      <c r="K59" s="19"/>
      <c r="L59" s="19"/>
      <c r="M59" t="str">
        <f t="shared" si="4"/>
        <v/>
      </c>
      <c r="N59" t="str">
        <f t="shared" si="5"/>
        <v/>
      </c>
      <c r="O59" t="str">
        <f t="shared" si="6"/>
        <v/>
      </c>
      <c r="P59" t="str">
        <f t="shared" si="7"/>
        <v/>
      </c>
    </row>
    <row r="60" spans="1:16" x14ac:dyDescent="0.4">
      <c r="A60" s="19"/>
      <c r="B60" s="20"/>
      <c r="C60" s="21"/>
      <c r="D60" s="20"/>
      <c r="E60" s="20"/>
      <c r="F60" s="20"/>
      <c r="G60" s="22" t="str">
        <f>IF(OR(C60="Non-Value-Add (NVA)",C60="Non-Value-Add but Required (NVAR)"),B60*(IF(ISERROR(MATCH(E60,Reference!$C$2:$C$5,0)),0,INDEX(Reference!$E$2:$E$5,MATCH(E60,Reference!$C$2:$C$5,0)))+IF(ISERROR(MATCH(F60,Reference!$D$2:$D$5,0)),0,INDEX(Reference!$E$2:$E$5,MATCH(F60,Reference!$D$2:$D$5,0)))),"")</f>
        <v/>
      </c>
      <c r="H60" s="20"/>
      <c r="I60" s="20"/>
      <c r="J60" s="20"/>
      <c r="K60" s="19"/>
      <c r="L60" s="19"/>
      <c r="M60" t="str">
        <f t="shared" si="4"/>
        <v/>
      </c>
      <c r="N60" t="str">
        <f t="shared" si="5"/>
        <v/>
      </c>
      <c r="O60" t="str">
        <f t="shared" si="6"/>
        <v/>
      </c>
      <c r="P60" t="str">
        <f t="shared" si="7"/>
        <v/>
      </c>
    </row>
    <row r="61" spans="1:16" x14ac:dyDescent="0.4">
      <c r="A61" s="19"/>
      <c r="B61" s="20"/>
      <c r="C61" s="21"/>
      <c r="D61" s="20"/>
      <c r="E61" s="20"/>
      <c r="F61" s="20"/>
      <c r="G61" s="22" t="str">
        <f>IF(OR(C61="Non-Value-Add (NVA)",C61="Non-Value-Add but Required (NVAR)"),B61*(IF(ISERROR(MATCH(E61,Reference!$C$2:$C$5,0)),0,INDEX(Reference!$E$2:$E$5,MATCH(E61,Reference!$C$2:$C$5,0)))+IF(ISERROR(MATCH(F61,Reference!$D$2:$D$5,0)),0,INDEX(Reference!$E$2:$E$5,MATCH(F61,Reference!$D$2:$D$5,0)))),"")</f>
        <v/>
      </c>
      <c r="H61" s="20"/>
      <c r="I61" s="20"/>
      <c r="J61" s="20"/>
      <c r="K61" s="19"/>
      <c r="L61" s="19"/>
      <c r="M61" t="str">
        <f t="shared" si="4"/>
        <v/>
      </c>
      <c r="N61" t="str">
        <f t="shared" si="5"/>
        <v/>
      </c>
      <c r="O61" t="str">
        <f t="shared" si="6"/>
        <v/>
      </c>
      <c r="P61" t="str">
        <f t="shared" si="7"/>
        <v/>
      </c>
    </row>
  </sheetData>
  <sheetProtection sheet="1" formatColumns="0" formatRows="0" autoFilter="0"/>
  <autoFilter ref="A11:L61" xr:uid="{00000000-0009-0000-0000-000001000000}"/>
  <mergeCells count="18">
    <mergeCell ref="F10:H10"/>
    <mergeCell ref="C5:E5"/>
    <mergeCell ref="G6:I6"/>
    <mergeCell ref="G5:I5"/>
    <mergeCell ref="A9:A10"/>
    <mergeCell ref="C6:E6"/>
    <mergeCell ref="A7:A8"/>
    <mergeCell ref="K4:L4"/>
    <mergeCell ref="F9:H9"/>
    <mergeCell ref="K3:L3"/>
    <mergeCell ref="J7:L7"/>
    <mergeCell ref="A2:L2"/>
    <mergeCell ref="K6:L6"/>
    <mergeCell ref="C4:E4"/>
    <mergeCell ref="K5:L5"/>
    <mergeCell ref="C3:E3"/>
    <mergeCell ref="G4:I4"/>
    <mergeCell ref="G3:I3"/>
  </mergeCells>
  <conditionalFormatting sqref="A12:A61">
    <cfRule type="expression" dxfId="29" priority="9">
      <formula>AND(COUNTA($A12:$F12,$H12:$L12)&gt;0,$A12="")</formula>
    </cfRule>
  </conditionalFormatting>
  <conditionalFormatting sqref="B12:B61">
    <cfRule type="expression" dxfId="28" priority="7">
      <formula>AND(COUNTA($A12:$F12,$H12:$L12)&gt;0,NOT(ISNUMBER($B12)))</formula>
    </cfRule>
  </conditionalFormatting>
  <conditionalFormatting sqref="C12:C61">
    <cfRule type="expression" dxfId="27" priority="8">
      <formula>AND(COUNTA($A12:$F12,$H12:$L12)&gt;0,$C12&lt;&gt;"Value-Add (VA)",$C12&lt;&gt;"Non-Value-Add (NVA)",$C12&lt;&gt;"Non-Value-Add but Required (NVAR)")</formula>
    </cfRule>
  </conditionalFormatting>
  <conditionalFormatting sqref="D12:D61">
    <cfRule type="expression" dxfId="26" priority="3" stopIfTrue="1">
      <formula>AND($D12&lt;&gt;"",$C12&lt;&gt;"Value-Add (VA)")</formula>
    </cfRule>
    <cfRule type="expression" dxfId="25" priority="4" stopIfTrue="1">
      <formula>AND($C12&lt;&gt;"",$C12&lt;&gt;"Value-Add (VA)")</formula>
    </cfRule>
    <cfRule type="expression" dxfId="24" priority="6">
      <formula>AND($C12="Value-Add (VA)",OR(NOT(ISNUMBER($D12)),$D12&lt;1,$D12&gt;5))</formula>
    </cfRule>
  </conditionalFormatting>
  <conditionalFormatting sqref="E12:E61">
    <cfRule type="expression" dxfId="23" priority="10">
      <formula>AND(COUNTA($A12:$F12,$H12:$L12)&gt;0,$E12&lt;&gt;"Love",$E12&lt;&gt;"Like",$E12&lt;&gt;"Neutral",$E12&lt;&gt;"Dislike")</formula>
    </cfRule>
  </conditionalFormatting>
  <conditionalFormatting sqref="F10">
    <cfRule type="expression" dxfId="22" priority="1">
      <formula>LEFT($F$10,5)="Check"</formula>
    </cfRule>
    <cfRule type="expression" dxfId="21" priority="2">
      <formula>$F$10="Target met"</formula>
    </cfRule>
  </conditionalFormatting>
  <conditionalFormatting sqref="F12:F61">
    <cfRule type="expression" dxfId="20" priority="11">
      <formula>AND(COUNTA($A12:$F12,$H12:$L12)&gt;0,$F12&lt;&gt;"Great",$F12&lt;&gt;"Good",$F12&lt;&gt;"OK",$F12&lt;&gt;"Needs Support")</formula>
    </cfRule>
  </conditionalFormatting>
  <conditionalFormatting sqref="H12:H61">
    <cfRule type="expression" dxfId="19" priority="14">
      <formula>AND($H12&lt;&gt;"",OR(AND($C12&lt;&gt;"Non-Value-Add (NVA)",$C12&lt;&gt;"Non-Value-Add but Required (NVAR)"),NOT(ISNUMBER($H12)),N($H12)&gt;N($B12)))</formula>
    </cfRule>
  </conditionalFormatting>
  <conditionalFormatting sqref="I12:I61">
    <cfRule type="expression" dxfId="18" priority="12">
      <formula>AND($I12&lt;&gt;"",NOT(ISNUMBER($I12)))</formula>
    </cfRule>
  </conditionalFormatting>
  <conditionalFormatting sqref="I12:L61">
    <cfRule type="expression" dxfId="17" priority="15">
      <formula>AND(I12&lt;&gt;"",$C12&lt;&gt;"Value-Add (VA)")</formula>
    </cfRule>
  </conditionalFormatting>
  <conditionalFormatting sqref="J12:J61">
    <cfRule type="expression" dxfId="16" priority="13">
      <formula>AND($I12&lt;&gt;"",$J12&lt;&gt;"",NOT(ISNUMBER($J12)),$J12&lt;&gt;"Ongoing")</formula>
    </cfRule>
  </conditionalFormatting>
  <conditionalFormatting sqref="J12:L61">
    <cfRule type="expression" dxfId="15" priority="5">
      <formula>AND($C12="Value-Add (VA)",$I12&lt;&gt;"",J12="")</formula>
    </cfRule>
  </conditionalFormatting>
  <dataValidations count="7">
    <dataValidation type="list" allowBlank="1" sqref="A12:A61" xr:uid="{00000000-0002-0000-0100-000000000000}">
      <formula1>TaskList</formula1>
    </dataValidation>
    <dataValidation type="decimal" allowBlank="1" showErrorMessage="1" errorTitle="Hours" error="Enter a number of hours from 0 to 168." sqref="B12:B61" xr:uid="{00000000-0002-0000-0100-000001000000}">
      <formula1>0</formula1>
      <formula2>168</formula2>
    </dataValidation>
    <dataValidation type="custom" allowBlank="1" showErrorMessage="1" errorTitle="Actual Time Saved" error="Enter saved hours on NVA or NVAR rows only, from 0 up to the task's Average Hours per Week." sqref="H12:H61" xr:uid="{00000000-0002-0000-0100-000002000000}">
      <formula1>AND(ISNUMBER(H12),H12&gt;=0,H12&lt;=N($B12),$C12&lt;&gt;"",$C12&lt;&gt;"Value-Add (VA)")</formula1>
    </dataValidation>
    <dataValidation type="custom" allowBlank="1" showErrorMessage="1" errorTitle="Time Applied" error="Enter applied hours on Value-Add (VA) rows only, from 0 to 168." sqref="I12:I61" xr:uid="{00000000-0002-0000-0100-000003000000}">
      <formula1>AND(ISNUMBER(I12),I12&gt;=0,I12&lt;=168,$C12="Value-Add (VA)")</formula1>
    </dataValidation>
    <dataValidation type="custom" allowBlank="1" showErrorMessage="1" errorTitle="Effort Duration" error="Enter a number of weeks, or type Ongoing." sqref="J12:J61" xr:uid="{00000000-0002-0000-0100-000008000000}">
      <formula1>OR(AND(ISNUMBER(J12),J12&gt;0),J12="Ongoing")</formula1>
    </dataValidation>
    <dataValidation type="decimal" allowBlank="1" showErrorMessage="1" errorTitle="Standard Work Week" error="Enter hours from 1 to 168." sqref="C8" xr:uid="{00000000-0002-0000-0100-00000A000000}">
      <formula1>1</formula1>
      <formula2>168</formula2>
    </dataValidation>
    <dataValidation type="decimal" allowBlank="1" showErrorMessage="1" errorTitle="Recovery Target" error="Enter hours from 0.5 to 168." sqref="B10" xr:uid="{00000000-0002-0000-0100-00000B000000}">
      <formula1>0.5</formula1>
      <formula2>168</formula2>
    </dataValidation>
  </dataValidations>
  <hyperlinks>
    <hyperlink ref="K5" r:id="rId1" xr:uid="{00000000-0004-0000-0100-000000000000}"/>
    <hyperlink ref="K6" r:id="rId2" xr:uid="{00000000-0004-0000-0100-000001000000}"/>
  </hyperlinks>
  <pageMargins left="0.4" right="0.4" top="1" bottom="1" header="0.5" footer="0.5"/>
  <pageSetup fitToHeight="0" orientation="landscape"/>
  <headerFooter>
    <oddFooter>&amp;L&amp;"Arial"&amp;8 Weekly Time Optimizer&amp;C&amp;"Arial"&amp;8 Questions? peter.ikalowych@concisionglobal.com   |   concisionglobal.com/book-a-meeting&amp;R&amp;"Arial"&amp;8 Page &amp;P of &amp;N</oddFooter>
  </headerFooter>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errorTitle="Classification" error="Choose Value-Add (VA), Non-Value-Add (NVA), or Non-Value-Add but Required (NVAR)." promptTitle="Classification" prompt="VA: work a customer would pay for. NVA: moves nothing forward. NVAR: required (compliance, audit) but not value-add. Hover the column header for more." xr:uid="{00000000-0002-0000-0100-000004000000}">
          <x14:formula1>
            <xm:f>Reference!$A$2:$A$4</xm:f>
          </x14:formula1>
          <xm:sqref>C12:C61</xm:sqref>
        </x14:dataValidation>
        <x14:dataValidation type="list" allowBlank="1" showErrorMessage="1" errorTitle="Strategic Importance" error="Choose 1 to 5." xr:uid="{00000000-0002-0000-0100-000005000000}">
          <x14:formula1>
            <xm:f>Reference!$B$2:$B$6</xm:f>
          </x14:formula1>
          <xm:sqref>D12:D61</xm:sqref>
        </x14:dataValidation>
        <x14:dataValidation type="list" allowBlank="1" showErrorMessage="1" errorTitle="Enjoyment" error="Choose Love, Like, Neutral, or Dislike." xr:uid="{00000000-0002-0000-0100-000006000000}">
          <x14:formula1>
            <xm:f>Reference!$C$2:$C$5</xm:f>
          </x14:formula1>
          <xm:sqref>E12:E61</xm:sqref>
        </x14:dataValidation>
        <x14:dataValidation type="list" allowBlank="1" showErrorMessage="1" errorTitle="Proficiency" error="Choose Great, Good, OK, or Needs Support." xr:uid="{00000000-0002-0000-0100-000007000000}">
          <x14:formula1>
            <xm:f>Reference!$D$2:$D$5</xm:f>
          </x14:formula1>
          <xm:sqref>F12:F61</xm:sqref>
        </x14:dataValidation>
        <x14:dataValidation type="list" allowBlank="1" showErrorMessage="1" errorTitle="Outcome Type" error="Choose an outcome type from the list." xr:uid="{00000000-0002-0000-0100-000009000000}">
          <x14:formula1>
            <xm:f>Reference!$F$2:$F$9</xm:f>
          </x14:formula1>
          <xm:sqref>K12:K61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3864"/>
    <pageSetUpPr fitToPage="1"/>
  </sheetPr>
  <dimension ref="A1:P61"/>
  <sheetViews>
    <sheetView showGridLines="0" workbookViewId="0">
      <pane xSplit="1" ySplit="11" topLeftCell="B13" activePane="bottomRight" state="frozen"/>
      <selection pane="topRight"/>
      <selection pane="bottomLeft"/>
      <selection pane="bottomRight" activeCell="B12" sqref="B12:B23"/>
    </sheetView>
  </sheetViews>
  <sheetFormatPr defaultRowHeight="14.6" x14ac:dyDescent="0.4"/>
  <cols>
    <col min="1" max="1" width="40" customWidth="1"/>
    <col min="2" max="2" width="12" customWidth="1"/>
    <col min="3" max="3" width="32" customWidth="1"/>
    <col min="4" max="4" width="14" customWidth="1"/>
    <col min="5" max="5" width="12" customWidth="1"/>
    <col min="6" max="6" width="14" customWidth="1"/>
    <col min="7" max="7" width="12" customWidth="1"/>
    <col min="8" max="8" width="14" customWidth="1"/>
    <col min="9" max="10" width="12" customWidth="1"/>
    <col min="11" max="11" width="26" customWidth="1"/>
    <col min="12" max="12" width="48" customWidth="1"/>
    <col min="13" max="16" width="13" hidden="1" customWidth="1"/>
  </cols>
  <sheetData>
    <row r="1" spans="1:16" ht="26.15" customHeight="1" x14ac:dyDescent="0.5">
      <c r="A1" s="7" t="s">
        <v>85</v>
      </c>
    </row>
    <row r="2" spans="1:16" ht="28" customHeight="1" x14ac:dyDescent="0.4">
      <c r="A2" s="31" t="s">
        <v>43</v>
      </c>
      <c r="B2" s="32"/>
      <c r="C2" s="32"/>
      <c r="D2" s="32"/>
      <c r="E2" s="32"/>
      <c r="F2" s="32"/>
      <c r="G2" s="32"/>
      <c r="H2" s="32"/>
      <c r="I2" s="32"/>
      <c r="J2" s="32"/>
      <c r="K2" s="32"/>
      <c r="L2" s="32"/>
    </row>
    <row r="3" spans="1:16" x14ac:dyDescent="0.4">
      <c r="A3" s="8" t="s">
        <v>44</v>
      </c>
      <c r="B3" s="9" t="s">
        <v>45</v>
      </c>
      <c r="C3" s="30" t="s">
        <v>46</v>
      </c>
      <c r="D3" s="30"/>
      <c r="E3" s="30"/>
      <c r="F3" s="9" t="s">
        <v>47</v>
      </c>
      <c r="G3" s="30" t="s">
        <v>48</v>
      </c>
      <c r="H3" s="30"/>
      <c r="I3" s="30"/>
      <c r="J3" s="9" t="s">
        <v>47</v>
      </c>
      <c r="K3" s="30" t="s">
        <v>39</v>
      </c>
      <c r="L3" s="30"/>
    </row>
    <row r="4" spans="1:16" x14ac:dyDescent="0.4">
      <c r="A4" s="10" t="str">
        <f>IF(ISERROR(INDEX($A$12:$A$61,MATCH(LARGE($M$12:$M$61,1),$M$12:$M$61,0))),"",INDEX($A$12:$A$61,MATCH(LARGE($M$12:$M$61,1),$M$12:$M$61,0)))</f>
        <v>Email triage</v>
      </c>
      <c r="B4" s="11">
        <f>IF(ISERROR(INDEX($G$12:$G$61,MATCH(LARGE($M$12:$M$61,1),$M$12:$M$61,0))),"",INDEX($G$12:$G$61,MATCH(LARGE($M$12:$M$61,1),$M$12:$M$61,0)))</f>
        <v>42</v>
      </c>
      <c r="C4" s="34" t="str">
        <f>IF(ISERROR(INDEX($A$12:$A$61,MATCH(LARGE($N$12:$N$61,1),$N$12:$N$61,0))),"",INDEX($A$12:$A$61,MATCH(LARGE($N$12:$N$61,1),$N$12:$N$61,0)))</f>
        <v>Client delivery work</v>
      </c>
      <c r="D4" s="34"/>
      <c r="E4" s="34"/>
      <c r="F4" s="11">
        <f>IF(ISERROR(INDEX($D$12:$D$61,MATCH(LARGE($N$12:$N$61,1),$N$12:$N$61,0))),"",INDEX($D$12:$D$61,MATCH(LARGE($N$12:$N$61,1),$N$12:$N$61,0)))</f>
        <v>5</v>
      </c>
      <c r="G4" s="34" t="str">
        <f>IF(ISERROR(INDEX($A$12:$A$61,MATCH(SMALL($O$12:$O$61,1),$O$12:$O$61,0))),"",INDEX($A$12:$A$61,MATCH(SMALL($O$12:$O$61,1),$O$12:$O$61,0)))</f>
        <v>Preparing quotes and proposals</v>
      </c>
      <c r="H4" s="34"/>
      <c r="I4" s="34"/>
      <c r="J4" s="11">
        <f>IF(ISERROR(INDEX($D$12:$D$61,MATCH(SMALL($O$12:$O$61,1),$O$12:$O$61,0))),"",INDEX($D$12:$D$61,MATCH(SMALL($O$12:$O$61,1),$O$12:$O$61,0)))</f>
        <v>3</v>
      </c>
      <c r="K4" s="27" t="s">
        <v>162</v>
      </c>
      <c r="L4" s="28"/>
    </row>
    <row r="5" spans="1:16" x14ac:dyDescent="0.4">
      <c r="A5" s="10" t="str">
        <f>IF(ISERROR(INDEX($A$12:$A$61,MATCH(LARGE($M$12:$M$61,2),$M$12:$M$61,0))),"",INDEX($A$12:$A$61,MATCH(LARGE($M$12:$M$61,2),$M$12:$M$61,0)))</f>
        <v>Compliance reporting</v>
      </c>
      <c r="B5" s="11">
        <f>IF(ISERROR(INDEX($G$12:$G$61,MATCH(LARGE($M$12:$M$61,2),$M$12:$M$61,0))),"",INDEX($G$12:$G$61,MATCH(LARGE($M$12:$M$61,2),$M$12:$M$61,0)))</f>
        <v>24</v>
      </c>
      <c r="C5" s="34" t="str">
        <f>IF(ISERROR(INDEX($A$12:$A$61,MATCH(LARGE($N$12:$N$61,2),$N$12:$N$61,0))),"",INDEX($A$12:$A$61,MATCH(LARGE($N$12:$N$61,2),$N$12:$N$61,0)))</f>
        <v>Sales calls and follow-ups</v>
      </c>
      <c r="D5" s="34"/>
      <c r="E5" s="34"/>
      <c r="F5" s="11">
        <f>IF(ISERROR(INDEX($D$12:$D$61,MATCH(LARGE($N$12:$N$61,2),$N$12:$N$61,0))),"",INDEX($D$12:$D$61,MATCH(LARGE($N$12:$N$61,2),$N$12:$N$61,0)))</f>
        <v>5</v>
      </c>
      <c r="G5" s="34" t="str">
        <f>IF(ISERROR(INDEX($A$12:$A$61,MATCH(SMALL($O$12:$O$61,2),$O$12:$O$61,0))),"",INDEX($A$12:$A$61,MATCH(SMALL($O$12:$O$61,2),$O$12:$O$61,0)))</f>
        <v>Reviewing monthly financials</v>
      </c>
      <c r="H5" s="34"/>
      <c r="I5" s="34"/>
      <c r="J5" s="11">
        <f>IF(ISERROR(INDEX($D$12:$D$61,MATCH(SMALL($O$12:$O$61,2),$O$12:$O$61,0))),"",INDEX($D$12:$D$61,MATCH(SMALL($O$12:$O$61,2),$O$12:$O$61,0)))</f>
        <v>3</v>
      </c>
      <c r="K5" s="33" t="s">
        <v>40</v>
      </c>
      <c r="L5" s="28"/>
    </row>
    <row r="6" spans="1:16" x14ac:dyDescent="0.4">
      <c r="A6" s="10" t="str">
        <f>IF(ISERROR(INDEX($A$12:$A$61,MATCH(LARGE($M$12:$M$61,3),$M$12:$M$61,0))),"",INDEX($A$12:$A$61,MATCH(LARGE($M$12:$M$61,3),$M$12:$M$61,0)))</f>
        <v>Weekly status meeting</v>
      </c>
      <c r="B6" s="11">
        <f>IF(ISERROR(INDEX($G$12:$G$61,MATCH(LARGE($M$12:$M$61,3),$M$12:$M$61,0))),"",INDEX($G$12:$G$61,MATCH(LARGE($M$12:$M$61,3),$M$12:$M$61,0)))</f>
        <v>18</v>
      </c>
      <c r="C6" s="34" t="str">
        <f>IF(ISERROR(INDEX($A$12:$A$61,MATCH(LARGE($N$12:$N$61,3),$N$12:$N$61,0))),"",INDEX($A$12:$A$61,MATCH(LARGE($N$12:$N$61,3),$N$12:$N$61,0)))</f>
        <v>One-on-ones with team members</v>
      </c>
      <c r="D6" s="34"/>
      <c r="E6" s="34"/>
      <c r="F6" s="11">
        <f>IF(ISERROR(INDEX($D$12:$D$61,MATCH(LARGE($N$12:$N$61,3),$N$12:$N$61,0))),"",INDEX($D$12:$D$61,MATCH(LARGE($N$12:$N$61,3),$N$12:$N$61,0)))</f>
        <v>4</v>
      </c>
      <c r="G6" s="34" t="str">
        <f>IF(ISERROR(INDEX($A$12:$A$61,MATCH(SMALL($O$12:$O$61,3),$O$12:$O$61,0))),"",INDEX($A$12:$A$61,MATCH(SMALL($O$12:$O$61,3),$O$12:$O$61,0)))</f>
        <v/>
      </c>
      <c r="H6" s="34"/>
      <c r="I6" s="34"/>
      <c r="J6" s="11" t="str">
        <f>IF(ISERROR(INDEX($D$12:$D$61,MATCH(SMALL($O$12:$O$61,3),$O$12:$O$61,0))),"",INDEX($D$12:$D$61,MATCH(SMALL($O$12:$O$61,3),$O$12:$O$61,0)))</f>
        <v/>
      </c>
      <c r="K6" s="33" t="s">
        <v>41</v>
      </c>
      <c r="L6" s="28"/>
    </row>
    <row r="7" spans="1:16" ht="42" customHeight="1" x14ac:dyDescent="0.4">
      <c r="A7" s="30" t="s">
        <v>49</v>
      </c>
      <c r="B7" s="9" t="s">
        <v>50</v>
      </c>
      <c r="C7" s="9" t="s">
        <v>51</v>
      </c>
      <c r="D7" s="9" t="s">
        <v>52</v>
      </c>
      <c r="E7" s="9" t="s">
        <v>53</v>
      </c>
      <c r="F7" s="9" t="s">
        <v>54</v>
      </c>
      <c r="G7" s="9" t="s">
        <v>55</v>
      </c>
      <c r="H7" s="9" t="s">
        <v>56</v>
      </c>
      <c r="I7" s="9" t="s">
        <v>57</v>
      </c>
      <c r="J7" s="29" t="s">
        <v>58</v>
      </c>
      <c r="K7" s="28"/>
      <c r="L7" s="28"/>
    </row>
    <row r="8" spans="1:16" ht="18" customHeight="1" x14ac:dyDescent="0.4">
      <c r="A8" s="28"/>
      <c r="B8" s="12">
        <f>SUM($B$12:$B$61)</f>
        <v>40</v>
      </c>
      <c r="C8" s="13">
        <v>40</v>
      </c>
      <c r="D8" s="14">
        <f>C8-B8</f>
        <v>0</v>
      </c>
      <c r="E8" s="12">
        <f>SUMIF($C$12:$C$61,"Value-Add (VA)",$B$12:$B$61)</f>
        <v>23</v>
      </c>
      <c r="F8" s="12">
        <f>SUMIF($C$12:$C$61,"Non-Value-Add (NVA)",$B$12:$B$61)</f>
        <v>10</v>
      </c>
      <c r="G8" s="12">
        <f>SUMIF($C$12:$C$61,"Non-Value-Add but Required (NVAR)",$B$12:$B$61)</f>
        <v>7</v>
      </c>
      <c r="H8" s="12">
        <f>F8+G8</f>
        <v>17</v>
      </c>
      <c r="I8" s="15">
        <f>IF(B8=0,0,E8/B8)</f>
        <v>0.57499999999999996</v>
      </c>
      <c r="J8" s="16" t="s">
        <v>59</v>
      </c>
      <c r="K8" s="11" t="s">
        <v>60</v>
      </c>
      <c r="L8" s="17" t="s">
        <v>61</v>
      </c>
    </row>
    <row r="9" spans="1:16" ht="42" customHeight="1" x14ac:dyDescent="0.4">
      <c r="A9" s="30" t="s">
        <v>62</v>
      </c>
      <c r="B9" s="9" t="s">
        <v>63</v>
      </c>
      <c r="C9" s="9" t="s">
        <v>64</v>
      </c>
      <c r="D9" s="9" t="s">
        <v>65</v>
      </c>
      <c r="E9" s="9" t="s">
        <v>66</v>
      </c>
      <c r="F9" s="29" t="s">
        <v>67</v>
      </c>
      <c r="G9" s="28"/>
      <c r="H9" s="28"/>
      <c r="I9" s="9" t="s">
        <v>68</v>
      </c>
    </row>
    <row r="10" spans="1:16" ht="18" customHeight="1" x14ac:dyDescent="0.4">
      <c r="A10" s="28"/>
      <c r="B10" s="13">
        <v>5</v>
      </c>
      <c r="C10" s="12">
        <f>SUMIF($C$12:$C$61,"Non-Value-Add (NVA)",$H$12:$H$61)+SUMIF($C$12:$C$61,"Non-Value-Add but Required (NVAR)",$H$12:$H$61)</f>
        <v>5</v>
      </c>
      <c r="D10" s="12">
        <f>SUMIF($C$12:$C$61,"Value-Add (VA)",$I$12:$I$61)</f>
        <v>5</v>
      </c>
      <c r="E10" s="12">
        <f>SUM($P$12:$P$61)</f>
        <v>32</v>
      </c>
      <c r="F10" s="35" t="str">
        <f>IF(AND(C10=0,D10=0),"",IF(D10&gt;C10,"Check: applied exceeds saved",IF(C10&lt;B10,"Below target",IF(D10&lt;B10,"Saved, not fully applied","Target met"))))</f>
        <v>Target met</v>
      </c>
      <c r="G10" s="28"/>
      <c r="H10" s="28"/>
      <c r="I10" s="12">
        <f>SUMPRODUCT(--($C$12:$C$61="Value-Add (VA)"),--($J$12:$J$61="Ongoing"),$I$12:$I$61)</f>
        <v>2</v>
      </c>
    </row>
    <row r="11" spans="1:16" ht="58" customHeight="1" x14ac:dyDescent="0.4">
      <c r="A11" s="18" t="s">
        <v>69</v>
      </c>
      <c r="B11" s="18" t="s">
        <v>70</v>
      </c>
      <c r="C11" s="18" t="s">
        <v>71</v>
      </c>
      <c r="D11" s="18" t="s">
        <v>72</v>
      </c>
      <c r="E11" s="18" t="s">
        <v>73</v>
      </c>
      <c r="F11" s="18" t="s">
        <v>74</v>
      </c>
      <c r="G11" s="18" t="s">
        <v>75</v>
      </c>
      <c r="H11" s="18" t="s">
        <v>76</v>
      </c>
      <c r="I11" s="18" t="s">
        <v>77</v>
      </c>
      <c r="J11" s="18" t="s">
        <v>78</v>
      </c>
      <c r="K11" s="18" t="s">
        <v>79</v>
      </c>
      <c r="L11" s="18" t="s">
        <v>80</v>
      </c>
      <c r="M11" t="s">
        <v>81</v>
      </c>
      <c r="N11" t="s">
        <v>82</v>
      </c>
      <c r="O11" t="s">
        <v>83</v>
      </c>
      <c r="P11" t="s">
        <v>84</v>
      </c>
    </row>
    <row r="12" spans="1:16" ht="30" customHeight="1" x14ac:dyDescent="0.4">
      <c r="A12" s="19" t="s">
        <v>163</v>
      </c>
      <c r="B12" s="20">
        <v>14</v>
      </c>
      <c r="C12" s="21" t="s">
        <v>86</v>
      </c>
      <c r="D12" s="20">
        <v>5</v>
      </c>
      <c r="E12" s="20" t="s">
        <v>87</v>
      </c>
      <c r="F12" s="20" t="s">
        <v>95</v>
      </c>
      <c r="G12" s="22" t="str">
        <f>IF(OR(C12="Non-Value-Add (NVA)",C12="Non-Value-Add but Required (NVAR)"),B12*(IF(ISERROR(MATCH(E12,Reference!$C$2:$C$5,0)),0,INDEX(Reference!$E$2:$E$5,MATCH(E12,Reference!$C$2:$C$5,0)))+IF(ISERROR(MATCH(F12,Reference!$D$2:$D$5,0)),0,INDEX(Reference!$E$2:$E$5,MATCH(F12,Reference!$D$2:$D$5,0)))),"")</f>
        <v/>
      </c>
      <c r="H12" s="20"/>
      <c r="I12" s="20"/>
      <c r="J12" s="20"/>
      <c r="K12" s="19"/>
      <c r="L12" s="19"/>
      <c r="M12" t="str">
        <f t="shared" ref="M12:M43" si="0">IF(A12="","",IF(ISNUMBER(G12),IF(G12&gt;0,G12-ROW()/10000000,""),""))</f>
        <v/>
      </c>
      <c r="N12">
        <f t="shared" ref="N12:N43" si="1">IF(AND(A12&lt;&gt;"",C12="Value-Add (VA)",ISNUMBER(D12)),D12+N(B12)/1000-ROW()/10000000,"")</f>
        <v>5.0139988000000004</v>
      </c>
      <c r="O12" t="str">
        <f t="shared" ref="O12:O43" si="2">IF(AND(A12&lt;&gt;"",C12="Value-Add (VA)",ISNUMBER(D12)),IF(COUNT($N$12:$N$61)&lt;=3,"",IF(D12&gt;=ROUND(LARGE($N$12:$N$61,3),0),"",D12-N(B12)/1000+ROW()/10000000)),"")</f>
        <v/>
      </c>
      <c r="P12" t="str">
        <f t="shared" ref="P12:P43" si="3">IF(AND(C12="Value-Add (VA)",ISNUMBER(I12),ISNUMBER(J12)),I12*J12,"")</f>
        <v/>
      </c>
    </row>
    <row r="13" spans="1:16" ht="30" customHeight="1" x14ac:dyDescent="0.4">
      <c r="A13" s="19" t="s">
        <v>140</v>
      </c>
      <c r="B13" s="20">
        <v>3</v>
      </c>
      <c r="C13" s="21" t="s">
        <v>86</v>
      </c>
      <c r="D13" s="20">
        <v>5</v>
      </c>
      <c r="E13" s="20" t="s">
        <v>87</v>
      </c>
      <c r="F13" s="20" t="s">
        <v>88</v>
      </c>
      <c r="G13" s="22" t="str">
        <f>IF(OR(C13="Non-Value-Add (NVA)",C13="Non-Value-Add but Required (NVAR)"),B13*(IF(ISERROR(MATCH(E13,Reference!$C$2:$C$5,0)),0,INDEX(Reference!$E$2:$E$5,MATCH(E13,Reference!$C$2:$C$5,0)))+IF(ISERROR(MATCH(F13,Reference!$D$2:$D$5,0)),0,INDEX(Reference!$E$2:$E$5,MATCH(F13,Reference!$D$2:$D$5,0)))),"")</f>
        <v/>
      </c>
      <c r="H13" s="20"/>
      <c r="I13" s="20">
        <v>2</v>
      </c>
      <c r="J13" s="20">
        <v>12</v>
      </c>
      <c r="K13" s="19" t="s">
        <v>106</v>
      </c>
      <c r="L13" s="19" t="s">
        <v>164</v>
      </c>
      <c r="M13" t="str">
        <f t="shared" si="0"/>
        <v/>
      </c>
      <c r="N13">
        <f t="shared" si="1"/>
        <v>5.0029987</v>
      </c>
      <c r="O13" t="str">
        <f t="shared" si="2"/>
        <v/>
      </c>
      <c r="P13">
        <f t="shared" si="3"/>
        <v>24</v>
      </c>
    </row>
    <row r="14" spans="1:16" ht="30" customHeight="1" x14ac:dyDescent="0.4">
      <c r="A14" s="19" t="s">
        <v>161</v>
      </c>
      <c r="B14" s="20">
        <v>1</v>
      </c>
      <c r="C14" s="21" t="s">
        <v>86</v>
      </c>
      <c r="D14" s="20">
        <v>4</v>
      </c>
      <c r="E14" s="20" t="s">
        <v>87</v>
      </c>
      <c r="F14" s="20" t="s">
        <v>88</v>
      </c>
      <c r="G14" s="22" t="str">
        <f>IF(OR(C14="Non-Value-Add (NVA)",C14="Non-Value-Add but Required (NVAR)"),B14*(IF(ISERROR(MATCH(E14,Reference!$C$2:$C$5,0)),0,INDEX(Reference!$E$2:$E$5,MATCH(E14,Reference!$C$2:$C$5,0)))+IF(ISERROR(MATCH(F14,Reference!$D$2:$D$5,0)),0,INDEX(Reference!$E$2:$E$5,MATCH(F14,Reference!$D$2:$D$5,0)))),"")</f>
        <v/>
      </c>
      <c r="H14" s="20"/>
      <c r="I14" s="20">
        <v>2</v>
      </c>
      <c r="J14" s="20" t="s">
        <v>91</v>
      </c>
      <c r="K14" s="19" t="s">
        <v>107</v>
      </c>
      <c r="L14" s="19" t="s">
        <v>165</v>
      </c>
      <c r="M14" t="str">
        <f t="shared" si="0"/>
        <v/>
      </c>
      <c r="N14">
        <f t="shared" si="1"/>
        <v>4.0009986</v>
      </c>
      <c r="O14" t="str">
        <f t="shared" si="2"/>
        <v/>
      </c>
      <c r="P14" t="str">
        <f t="shared" si="3"/>
        <v/>
      </c>
    </row>
    <row r="15" spans="1:16" ht="24.9" x14ac:dyDescent="0.4">
      <c r="A15" s="19" t="s">
        <v>147</v>
      </c>
      <c r="B15" s="20">
        <v>2</v>
      </c>
      <c r="C15" s="21" t="s">
        <v>86</v>
      </c>
      <c r="D15" s="20">
        <v>4</v>
      </c>
      <c r="E15" s="20" t="s">
        <v>93</v>
      </c>
      <c r="F15" s="20" t="s">
        <v>88</v>
      </c>
      <c r="G15" s="22" t="str">
        <f>IF(OR(C15="Non-Value-Add (NVA)",C15="Non-Value-Add but Required (NVAR)"),B15*(IF(ISERROR(MATCH(E15,Reference!$C$2:$C$5,0)),0,INDEX(Reference!$E$2:$E$5,MATCH(E15,Reference!$C$2:$C$5,0)))+IF(ISERROR(MATCH(F15,Reference!$D$2:$D$5,0)),0,INDEX(Reference!$E$2:$E$5,MATCH(F15,Reference!$D$2:$D$5,0)))),"")</f>
        <v/>
      </c>
      <c r="H15" s="20"/>
      <c r="I15" s="20">
        <v>1</v>
      </c>
      <c r="J15" s="20">
        <v>8</v>
      </c>
      <c r="K15" s="19" t="s">
        <v>109</v>
      </c>
      <c r="L15" s="19" t="s">
        <v>166</v>
      </c>
      <c r="M15" t="str">
        <f t="shared" si="0"/>
        <v/>
      </c>
      <c r="N15">
        <f t="shared" si="1"/>
        <v>4.0019985</v>
      </c>
      <c r="O15" t="str">
        <f t="shared" si="2"/>
        <v/>
      </c>
      <c r="P15">
        <f t="shared" si="3"/>
        <v>8</v>
      </c>
    </row>
    <row r="16" spans="1:16" x14ac:dyDescent="0.4">
      <c r="A16" s="19" t="s">
        <v>138</v>
      </c>
      <c r="B16" s="20">
        <v>2</v>
      </c>
      <c r="C16" s="21" t="s">
        <v>86</v>
      </c>
      <c r="D16" s="20">
        <v>3</v>
      </c>
      <c r="E16" s="20" t="s">
        <v>94</v>
      </c>
      <c r="F16" s="20" t="s">
        <v>88</v>
      </c>
      <c r="G16" s="22" t="str">
        <f>IF(OR(C16="Non-Value-Add (NVA)",C16="Non-Value-Add but Required (NVAR)"),B16*(IF(ISERROR(MATCH(E16,Reference!$C$2:$C$5,0)),0,INDEX(Reference!$E$2:$E$5,MATCH(E16,Reference!$C$2:$C$5,0)))+IF(ISERROR(MATCH(F16,Reference!$D$2:$D$5,0)),0,INDEX(Reference!$E$2:$E$5,MATCH(F16,Reference!$D$2:$D$5,0)))),"")</f>
        <v/>
      </c>
      <c r="H16" s="20"/>
      <c r="I16" s="20"/>
      <c r="J16" s="20"/>
      <c r="K16" s="19"/>
      <c r="L16" s="19"/>
      <c r="M16" t="str">
        <f t="shared" si="0"/>
        <v/>
      </c>
      <c r="N16">
        <f t="shared" si="1"/>
        <v>3.0019983999999997</v>
      </c>
      <c r="O16">
        <f t="shared" si="2"/>
        <v>2.9980016000000003</v>
      </c>
      <c r="P16" t="str">
        <f t="shared" si="3"/>
        <v/>
      </c>
    </row>
    <row r="17" spans="1:16" x14ac:dyDescent="0.4">
      <c r="A17" s="19" t="s">
        <v>128</v>
      </c>
      <c r="B17" s="20">
        <v>1</v>
      </c>
      <c r="C17" s="21" t="s">
        <v>86</v>
      </c>
      <c r="D17" s="20">
        <v>3</v>
      </c>
      <c r="E17" s="20" t="s">
        <v>94</v>
      </c>
      <c r="F17" s="20" t="s">
        <v>97</v>
      </c>
      <c r="G17" s="22" t="str">
        <f>IF(OR(C17="Non-Value-Add (NVA)",C17="Non-Value-Add but Required (NVAR)"),B17*(IF(ISERROR(MATCH(E17,Reference!$C$2:$C$5,0)),0,INDEX(Reference!$E$2:$E$5,MATCH(E17,Reference!$C$2:$C$5,0)))+IF(ISERROR(MATCH(F17,Reference!$D$2:$D$5,0)),0,INDEX(Reference!$E$2:$E$5,MATCH(F17,Reference!$D$2:$D$5,0)))),"")</f>
        <v/>
      </c>
      <c r="H17" s="20"/>
      <c r="I17" s="20"/>
      <c r="J17" s="20"/>
      <c r="K17" s="19"/>
      <c r="L17" s="19"/>
      <c r="M17" t="str">
        <f t="shared" si="0"/>
        <v/>
      </c>
      <c r="N17">
        <f t="shared" si="1"/>
        <v>3.0009983</v>
      </c>
      <c r="O17">
        <f t="shared" si="2"/>
        <v>2.9990017</v>
      </c>
      <c r="P17" t="str">
        <f t="shared" si="3"/>
        <v/>
      </c>
    </row>
    <row r="18" spans="1:16" x14ac:dyDescent="0.4">
      <c r="A18" s="19" t="s">
        <v>167</v>
      </c>
      <c r="B18" s="20">
        <v>6</v>
      </c>
      <c r="C18" s="21" t="s">
        <v>96</v>
      </c>
      <c r="D18" s="20"/>
      <c r="E18" s="20" t="s">
        <v>98</v>
      </c>
      <c r="F18" s="20" t="s">
        <v>97</v>
      </c>
      <c r="G18" s="22">
        <f>IF(OR(C18="Non-Value-Add (NVA)",C18="Non-Value-Add but Required (NVAR)"),B18*(IF(ISERROR(MATCH(E18,Reference!$C$2:$C$5,0)),0,INDEX(Reference!$E$2:$E$5,MATCH(E18,Reference!$C$2:$C$5,0)))+IF(ISERROR(MATCH(F18,Reference!$D$2:$D$5,0)),0,INDEX(Reference!$E$2:$E$5,MATCH(F18,Reference!$D$2:$D$5,0)))),"")</f>
        <v>42</v>
      </c>
      <c r="H18" s="20">
        <v>2.5</v>
      </c>
      <c r="I18" s="20"/>
      <c r="J18" s="20"/>
      <c r="K18" s="19"/>
      <c r="L18" s="19"/>
      <c r="M18">
        <f t="shared" si="0"/>
        <v>41.9999982</v>
      </c>
      <c r="N18" t="str">
        <f t="shared" si="1"/>
        <v/>
      </c>
      <c r="O18" t="str">
        <f t="shared" si="2"/>
        <v/>
      </c>
      <c r="P18" t="str">
        <f t="shared" si="3"/>
        <v/>
      </c>
    </row>
    <row r="19" spans="1:16" x14ac:dyDescent="0.4">
      <c r="A19" s="19" t="s">
        <v>168</v>
      </c>
      <c r="B19" s="20">
        <v>3</v>
      </c>
      <c r="C19" s="21" t="s">
        <v>96</v>
      </c>
      <c r="D19" s="20"/>
      <c r="E19" s="20" t="s">
        <v>98</v>
      </c>
      <c r="F19" s="20" t="s">
        <v>88</v>
      </c>
      <c r="G19" s="22">
        <f>IF(OR(C19="Non-Value-Add (NVA)",C19="Non-Value-Add but Required (NVAR)"),B19*(IF(ISERROR(MATCH(E19,Reference!$C$2:$C$5,0)),0,INDEX(Reference!$E$2:$E$5,MATCH(E19,Reference!$C$2:$C$5,0)))+IF(ISERROR(MATCH(F19,Reference!$D$2:$D$5,0)),0,INDEX(Reference!$E$2:$E$5,MATCH(F19,Reference!$D$2:$D$5,0)))),"")</f>
        <v>18</v>
      </c>
      <c r="H19" s="20">
        <v>1.5</v>
      </c>
      <c r="I19" s="20"/>
      <c r="J19" s="20"/>
      <c r="K19" s="19"/>
      <c r="L19" s="19"/>
      <c r="M19">
        <f t="shared" si="0"/>
        <v>17.999998099999999</v>
      </c>
      <c r="N19" t="str">
        <f t="shared" si="1"/>
        <v/>
      </c>
      <c r="O19" t="str">
        <f t="shared" si="2"/>
        <v/>
      </c>
      <c r="P19" t="str">
        <f t="shared" si="3"/>
        <v/>
      </c>
    </row>
    <row r="20" spans="1:16" x14ac:dyDescent="0.4">
      <c r="A20" s="19" t="s">
        <v>124</v>
      </c>
      <c r="B20" s="20">
        <v>1</v>
      </c>
      <c r="C20" s="21" t="s">
        <v>96</v>
      </c>
      <c r="D20" s="20"/>
      <c r="E20" s="20" t="s">
        <v>94</v>
      </c>
      <c r="F20" s="20" t="s">
        <v>97</v>
      </c>
      <c r="G20" s="22">
        <f>IF(OR(C20="Non-Value-Add (NVA)",C20="Non-Value-Add but Required (NVAR)"),B20*(IF(ISERROR(MATCH(E20,Reference!$C$2:$C$5,0)),0,INDEX(Reference!$E$2:$E$5,MATCH(E20,Reference!$C$2:$C$5,0)))+IF(ISERROR(MATCH(F20,Reference!$D$2:$D$5,0)),0,INDEX(Reference!$E$2:$E$5,MATCH(F20,Reference!$D$2:$D$5,0)))),"")</f>
        <v>6</v>
      </c>
      <c r="H20" s="20"/>
      <c r="I20" s="20"/>
      <c r="J20" s="20"/>
      <c r="K20" s="19"/>
      <c r="L20" s="19"/>
      <c r="M20">
        <f t="shared" si="0"/>
        <v>5.9999979999999997</v>
      </c>
      <c r="N20" t="str">
        <f t="shared" si="1"/>
        <v/>
      </c>
      <c r="O20" t="str">
        <f t="shared" si="2"/>
        <v/>
      </c>
      <c r="P20" t="str">
        <f t="shared" si="3"/>
        <v/>
      </c>
    </row>
    <row r="21" spans="1:16" x14ac:dyDescent="0.4">
      <c r="A21" s="19" t="s">
        <v>169</v>
      </c>
      <c r="B21" s="20">
        <v>4</v>
      </c>
      <c r="C21" s="21" t="s">
        <v>100</v>
      </c>
      <c r="D21" s="20"/>
      <c r="E21" s="20" t="s">
        <v>94</v>
      </c>
      <c r="F21" s="20" t="s">
        <v>97</v>
      </c>
      <c r="G21" s="22">
        <f>IF(OR(C21="Non-Value-Add (NVA)",C21="Non-Value-Add but Required (NVAR)"),B21*(IF(ISERROR(MATCH(E21,Reference!$C$2:$C$5,0)),0,INDEX(Reference!$E$2:$E$5,MATCH(E21,Reference!$C$2:$C$5,0)))+IF(ISERROR(MATCH(F21,Reference!$D$2:$D$5,0)),0,INDEX(Reference!$E$2:$E$5,MATCH(F21,Reference!$D$2:$D$5,0)))),"")</f>
        <v>24</v>
      </c>
      <c r="H21" s="20">
        <v>1</v>
      </c>
      <c r="I21" s="20"/>
      <c r="J21" s="20"/>
      <c r="K21" s="19"/>
      <c r="L21" s="19"/>
      <c r="M21">
        <f t="shared" si="0"/>
        <v>23.9999979</v>
      </c>
      <c r="N21" t="str">
        <f t="shared" si="1"/>
        <v/>
      </c>
      <c r="O21" t="str">
        <f t="shared" si="2"/>
        <v/>
      </c>
      <c r="P21" t="str">
        <f t="shared" si="3"/>
        <v/>
      </c>
    </row>
    <row r="22" spans="1:16" x14ac:dyDescent="0.4">
      <c r="A22" s="19" t="s">
        <v>170</v>
      </c>
      <c r="B22" s="20">
        <v>2</v>
      </c>
      <c r="C22" s="21" t="s">
        <v>100</v>
      </c>
      <c r="D22" s="20"/>
      <c r="E22" s="20" t="s">
        <v>98</v>
      </c>
      <c r="F22" s="20" t="s">
        <v>88</v>
      </c>
      <c r="G22" s="22">
        <f>IF(OR(C22="Non-Value-Add (NVA)",C22="Non-Value-Add but Required (NVAR)"),B22*(IF(ISERROR(MATCH(E22,Reference!$C$2:$C$5,0)),0,INDEX(Reference!$E$2:$E$5,MATCH(E22,Reference!$C$2:$C$5,0)))+IF(ISERROR(MATCH(F22,Reference!$D$2:$D$5,0)),0,INDEX(Reference!$E$2:$E$5,MATCH(F22,Reference!$D$2:$D$5,0)))),"")</f>
        <v>12</v>
      </c>
      <c r="H22" s="20"/>
      <c r="I22" s="20"/>
      <c r="J22" s="20"/>
      <c r="K22" s="19"/>
      <c r="L22" s="19"/>
      <c r="M22">
        <f t="shared" si="0"/>
        <v>11.999997799999999</v>
      </c>
      <c r="N22" t="str">
        <f t="shared" si="1"/>
        <v/>
      </c>
      <c r="O22" t="str">
        <f t="shared" si="2"/>
        <v/>
      </c>
      <c r="P22" t="str">
        <f t="shared" si="3"/>
        <v/>
      </c>
    </row>
    <row r="23" spans="1:16" x14ac:dyDescent="0.4">
      <c r="A23" s="19" t="s">
        <v>136</v>
      </c>
      <c r="B23" s="20">
        <v>1</v>
      </c>
      <c r="C23" s="21" t="s">
        <v>100</v>
      </c>
      <c r="D23" s="20"/>
      <c r="E23" s="20" t="s">
        <v>94</v>
      </c>
      <c r="F23" s="20" t="s">
        <v>88</v>
      </c>
      <c r="G23" s="22">
        <f>IF(OR(C23="Non-Value-Add (NVA)",C23="Non-Value-Add but Required (NVAR)"),B23*(IF(ISERROR(MATCH(E23,Reference!$C$2:$C$5,0)),0,INDEX(Reference!$E$2:$E$5,MATCH(E23,Reference!$C$2:$C$5,0)))+IF(ISERROR(MATCH(F23,Reference!$D$2:$D$5,0)),0,INDEX(Reference!$E$2:$E$5,MATCH(F23,Reference!$D$2:$D$5,0)))),"")</f>
        <v>5</v>
      </c>
      <c r="H23" s="20"/>
      <c r="I23" s="20"/>
      <c r="J23" s="20"/>
      <c r="K23" s="19"/>
      <c r="L23" s="19"/>
      <c r="M23">
        <f t="shared" si="0"/>
        <v>4.9999976999999998</v>
      </c>
      <c r="N23" t="str">
        <f t="shared" si="1"/>
        <v/>
      </c>
      <c r="O23" t="str">
        <f t="shared" si="2"/>
        <v/>
      </c>
      <c r="P23" t="str">
        <f t="shared" si="3"/>
        <v/>
      </c>
    </row>
    <row r="24" spans="1:16" x14ac:dyDescent="0.4">
      <c r="A24" s="19"/>
      <c r="B24" s="20"/>
      <c r="C24" s="21"/>
      <c r="D24" s="20"/>
      <c r="E24" s="20"/>
      <c r="F24" s="20"/>
      <c r="G24" s="22" t="str">
        <f>IF(OR(C24="Non-Value-Add (NVA)",C24="Non-Value-Add but Required (NVAR)"),B24*(IF(ISERROR(MATCH(E24,Reference!$C$2:$C$5,0)),0,INDEX(Reference!$E$2:$E$5,MATCH(E24,Reference!$C$2:$C$5,0)))+IF(ISERROR(MATCH(F24,Reference!$D$2:$D$5,0)),0,INDEX(Reference!$E$2:$E$5,MATCH(F24,Reference!$D$2:$D$5,0)))),"")</f>
        <v/>
      </c>
      <c r="H24" s="20"/>
      <c r="I24" s="20"/>
      <c r="J24" s="20"/>
      <c r="K24" s="19"/>
      <c r="L24" s="19"/>
      <c r="M24" t="str">
        <f t="shared" si="0"/>
        <v/>
      </c>
      <c r="N24" t="str">
        <f t="shared" si="1"/>
        <v/>
      </c>
      <c r="O24" t="str">
        <f t="shared" si="2"/>
        <v/>
      </c>
      <c r="P24" t="str">
        <f t="shared" si="3"/>
        <v/>
      </c>
    </row>
    <row r="25" spans="1:16" x14ac:dyDescent="0.4">
      <c r="A25" s="19"/>
      <c r="B25" s="20"/>
      <c r="C25" s="21"/>
      <c r="D25" s="20"/>
      <c r="E25" s="20"/>
      <c r="F25" s="20"/>
      <c r="G25" s="22" t="str">
        <f>IF(OR(C25="Non-Value-Add (NVA)",C25="Non-Value-Add but Required (NVAR)"),B25*(IF(ISERROR(MATCH(E25,Reference!$C$2:$C$5,0)),0,INDEX(Reference!$E$2:$E$5,MATCH(E25,Reference!$C$2:$C$5,0)))+IF(ISERROR(MATCH(F25,Reference!$D$2:$D$5,0)),0,INDEX(Reference!$E$2:$E$5,MATCH(F25,Reference!$D$2:$D$5,0)))),"")</f>
        <v/>
      </c>
      <c r="H25" s="20"/>
      <c r="I25" s="20"/>
      <c r="J25" s="20"/>
      <c r="K25" s="19"/>
      <c r="L25" s="19"/>
      <c r="M25" t="str">
        <f t="shared" si="0"/>
        <v/>
      </c>
      <c r="N25" t="str">
        <f t="shared" si="1"/>
        <v/>
      </c>
      <c r="O25" t="str">
        <f t="shared" si="2"/>
        <v/>
      </c>
      <c r="P25" t="str">
        <f t="shared" si="3"/>
        <v/>
      </c>
    </row>
    <row r="26" spans="1:16" x14ac:dyDescent="0.4">
      <c r="A26" s="19"/>
      <c r="B26" s="20"/>
      <c r="C26" s="21"/>
      <c r="D26" s="20"/>
      <c r="E26" s="20"/>
      <c r="F26" s="20"/>
      <c r="G26" s="22" t="str">
        <f>IF(OR(C26="Non-Value-Add (NVA)",C26="Non-Value-Add but Required (NVAR)"),B26*(IF(ISERROR(MATCH(E26,Reference!$C$2:$C$5,0)),0,INDEX(Reference!$E$2:$E$5,MATCH(E26,Reference!$C$2:$C$5,0)))+IF(ISERROR(MATCH(F26,Reference!$D$2:$D$5,0)),0,INDEX(Reference!$E$2:$E$5,MATCH(F26,Reference!$D$2:$D$5,0)))),"")</f>
        <v/>
      </c>
      <c r="H26" s="20"/>
      <c r="I26" s="20"/>
      <c r="J26" s="20"/>
      <c r="K26" s="19"/>
      <c r="L26" s="19"/>
      <c r="M26" t="str">
        <f t="shared" si="0"/>
        <v/>
      </c>
      <c r="N26" t="str">
        <f t="shared" si="1"/>
        <v/>
      </c>
      <c r="O26" t="str">
        <f t="shared" si="2"/>
        <v/>
      </c>
      <c r="P26" t="str">
        <f t="shared" si="3"/>
        <v/>
      </c>
    </row>
    <row r="27" spans="1:16" x14ac:dyDescent="0.4">
      <c r="A27" s="19"/>
      <c r="B27" s="20"/>
      <c r="C27" s="21"/>
      <c r="D27" s="20"/>
      <c r="E27" s="20"/>
      <c r="F27" s="20"/>
      <c r="G27" s="22" t="str">
        <f>IF(OR(C27="Non-Value-Add (NVA)",C27="Non-Value-Add but Required (NVAR)"),B27*(IF(ISERROR(MATCH(E27,Reference!$C$2:$C$5,0)),0,INDEX(Reference!$E$2:$E$5,MATCH(E27,Reference!$C$2:$C$5,0)))+IF(ISERROR(MATCH(F27,Reference!$D$2:$D$5,0)),0,INDEX(Reference!$E$2:$E$5,MATCH(F27,Reference!$D$2:$D$5,0)))),"")</f>
        <v/>
      </c>
      <c r="H27" s="20"/>
      <c r="I27" s="20"/>
      <c r="J27" s="20"/>
      <c r="K27" s="19"/>
      <c r="L27" s="19"/>
      <c r="M27" t="str">
        <f t="shared" si="0"/>
        <v/>
      </c>
      <c r="N27" t="str">
        <f t="shared" si="1"/>
        <v/>
      </c>
      <c r="O27" t="str">
        <f t="shared" si="2"/>
        <v/>
      </c>
      <c r="P27" t="str">
        <f t="shared" si="3"/>
        <v/>
      </c>
    </row>
    <row r="28" spans="1:16" x14ac:dyDescent="0.4">
      <c r="A28" s="19"/>
      <c r="B28" s="20"/>
      <c r="C28" s="21"/>
      <c r="D28" s="20"/>
      <c r="E28" s="20"/>
      <c r="F28" s="20"/>
      <c r="G28" s="22" t="str">
        <f>IF(OR(C28="Non-Value-Add (NVA)",C28="Non-Value-Add but Required (NVAR)"),B28*(IF(ISERROR(MATCH(E28,Reference!$C$2:$C$5,0)),0,INDEX(Reference!$E$2:$E$5,MATCH(E28,Reference!$C$2:$C$5,0)))+IF(ISERROR(MATCH(F28,Reference!$D$2:$D$5,0)),0,INDEX(Reference!$E$2:$E$5,MATCH(F28,Reference!$D$2:$D$5,0)))),"")</f>
        <v/>
      </c>
      <c r="H28" s="20"/>
      <c r="I28" s="20"/>
      <c r="J28" s="20"/>
      <c r="K28" s="19"/>
      <c r="L28" s="19"/>
      <c r="M28" t="str">
        <f t="shared" si="0"/>
        <v/>
      </c>
      <c r="N28" t="str">
        <f t="shared" si="1"/>
        <v/>
      </c>
      <c r="O28" t="str">
        <f t="shared" si="2"/>
        <v/>
      </c>
      <c r="P28" t="str">
        <f t="shared" si="3"/>
        <v/>
      </c>
    </row>
    <row r="29" spans="1:16" x14ac:dyDescent="0.4">
      <c r="A29" s="19"/>
      <c r="B29" s="20"/>
      <c r="C29" s="21"/>
      <c r="D29" s="20"/>
      <c r="E29" s="20"/>
      <c r="F29" s="20"/>
      <c r="G29" s="22" t="str">
        <f>IF(OR(C29="Non-Value-Add (NVA)",C29="Non-Value-Add but Required (NVAR)"),B29*(IF(ISERROR(MATCH(E29,Reference!$C$2:$C$5,0)),0,INDEX(Reference!$E$2:$E$5,MATCH(E29,Reference!$C$2:$C$5,0)))+IF(ISERROR(MATCH(F29,Reference!$D$2:$D$5,0)),0,INDEX(Reference!$E$2:$E$5,MATCH(F29,Reference!$D$2:$D$5,0)))),"")</f>
        <v/>
      </c>
      <c r="H29" s="20"/>
      <c r="I29" s="20"/>
      <c r="J29" s="20"/>
      <c r="K29" s="19"/>
      <c r="L29" s="19"/>
      <c r="M29" t="str">
        <f t="shared" si="0"/>
        <v/>
      </c>
      <c r="N29" t="str">
        <f t="shared" si="1"/>
        <v/>
      </c>
      <c r="O29" t="str">
        <f t="shared" si="2"/>
        <v/>
      </c>
      <c r="P29" t="str">
        <f t="shared" si="3"/>
        <v/>
      </c>
    </row>
    <row r="30" spans="1:16" x14ac:dyDescent="0.4">
      <c r="A30" s="19"/>
      <c r="B30" s="20"/>
      <c r="C30" s="21"/>
      <c r="D30" s="20"/>
      <c r="E30" s="20"/>
      <c r="F30" s="20"/>
      <c r="G30" s="22" t="str">
        <f>IF(OR(C30="Non-Value-Add (NVA)",C30="Non-Value-Add but Required (NVAR)"),B30*(IF(ISERROR(MATCH(E30,Reference!$C$2:$C$5,0)),0,INDEX(Reference!$E$2:$E$5,MATCH(E30,Reference!$C$2:$C$5,0)))+IF(ISERROR(MATCH(F30,Reference!$D$2:$D$5,0)),0,INDEX(Reference!$E$2:$E$5,MATCH(F30,Reference!$D$2:$D$5,0)))),"")</f>
        <v/>
      </c>
      <c r="H30" s="20"/>
      <c r="I30" s="20"/>
      <c r="J30" s="20"/>
      <c r="K30" s="19"/>
      <c r="L30" s="19"/>
      <c r="M30" t="str">
        <f t="shared" si="0"/>
        <v/>
      </c>
      <c r="N30" t="str">
        <f t="shared" si="1"/>
        <v/>
      </c>
      <c r="O30" t="str">
        <f t="shared" si="2"/>
        <v/>
      </c>
      <c r="P30" t="str">
        <f t="shared" si="3"/>
        <v/>
      </c>
    </row>
    <row r="31" spans="1:16" x14ac:dyDescent="0.4">
      <c r="A31" s="19"/>
      <c r="B31" s="20"/>
      <c r="C31" s="21"/>
      <c r="D31" s="20"/>
      <c r="E31" s="20"/>
      <c r="F31" s="20"/>
      <c r="G31" s="22" t="str">
        <f>IF(OR(C31="Non-Value-Add (NVA)",C31="Non-Value-Add but Required (NVAR)"),B31*(IF(ISERROR(MATCH(E31,Reference!$C$2:$C$5,0)),0,INDEX(Reference!$E$2:$E$5,MATCH(E31,Reference!$C$2:$C$5,0)))+IF(ISERROR(MATCH(F31,Reference!$D$2:$D$5,0)),0,INDEX(Reference!$E$2:$E$5,MATCH(F31,Reference!$D$2:$D$5,0)))),"")</f>
        <v/>
      </c>
      <c r="H31" s="20"/>
      <c r="I31" s="20"/>
      <c r="J31" s="20"/>
      <c r="K31" s="19"/>
      <c r="L31" s="19"/>
      <c r="M31" t="str">
        <f t="shared" si="0"/>
        <v/>
      </c>
      <c r="N31" t="str">
        <f t="shared" si="1"/>
        <v/>
      </c>
      <c r="O31" t="str">
        <f t="shared" si="2"/>
        <v/>
      </c>
      <c r="P31" t="str">
        <f t="shared" si="3"/>
        <v/>
      </c>
    </row>
    <row r="32" spans="1:16" x14ac:dyDescent="0.4">
      <c r="A32" s="19"/>
      <c r="B32" s="20"/>
      <c r="C32" s="21"/>
      <c r="D32" s="20"/>
      <c r="E32" s="20"/>
      <c r="F32" s="20"/>
      <c r="G32" s="22" t="str">
        <f>IF(OR(C32="Non-Value-Add (NVA)",C32="Non-Value-Add but Required (NVAR)"),B32*(IF(ISERROR(MATCH(E32,Reference!$C$2:$C$5,0)),0,INDEX(Reference!$E$2:$E$5,MATCH(E32,Reference!$C$2:$C$5,0)))+IF(ISERROR(MATCH(F32,Reference!$D$2:$D$5,0)),0,INDEX(Reference!$E$2:$E$5,MATCH(F32,Reference!$D$2:$D$5,0)))),"")</f>
        <v/>
      </c>
      <c r="H32" s="20"/>
      <c r="I32" s="20"/>
      <c r="J32" s="20"/>
      <c r="K32" s="19"/>
      <c r="L32" s="19"/>
      <c r="M32" t="str">
        <f t="shared" si="0"/>
        <v/>
      </c>
      <c r="N32" t="str">
        <f t="shared" si="1"/>
        <v/>
      </c>
      <c r="O32" t="str">
        <f t="shared" si="2"/>
        <v/>
      </c>
      <c r="P32" t="str">
        <f t="shared" si="3"/>
        <v/>
      </c>
    </row>
    <row r="33" spans="1:16" x14ac:dyDescent="0.4">
      <c r="A33" s="19"/>
      <c r="B33" s="20"/>
      <c r="C33" s="21"/>
      <c r="D33" s="20"/>
      <c r="E33" s="20"/>
      <c r="F33" s="20"/>
      <c r="G33" s="22" t="str">
        <f>IF(OR(C33="Non-Value-Add (NVA)",C33="Non-Value-Add but Required (NVAR)"),B33*(IF(ISERROR(MATCH(E33,Reference!$C$2:$C$5,0)),0,INDEX(Reference!$E$2:$E$5,MATCH(E33,Reference!$C$2:$C$5,0)))+IF(ISERROR(MATCH(F33,Reference!$D$2:$D$5,0)),0,INDEX(Reference!$E$2:$E$5,MATCH(F33,Reference!$D$2:$D$5,0)))),"")</f>
        <v/>
      </c>
      <c r="H33" s="20"/>
      <c r="I33" s="20"/>
      <c r="J33" s="20"/>
      <c r="K33" s="19"/>
      <c r="L33" s="19"/>
      <c r="M33" t="str">
        <f t="shared" si="0"/>
        <v/>
      </c>
      <c r="N33" t="str">
        <f t="shared" si="1"/>
        <v/>
      </c>
      <c r="O33" t="str">
        <f t="shared" si="2"/>
        <v/>
      </c>
      <c r="P33" t="str">
        <f t="shared" si="3"/>
        <v/>
      </c>
    </row>
    <row r="34" spans="1:16" x14ac:dyDescent="0.4">
      <c r="A34" s="19"/>
      <c r="B34" s="20"/>
      <c r="C34" s="21"/>
      <c r="D34" s="20"/>
      <c r="E34" s="20"/>
      <c r="F34" s="20"/>
      <c r="G34" s="22" t="str">
        <f>IF(OR(C34="Non-Value-Add (NVA)",C34="Non-Value-Add but Required (NVAR)"),B34*(IF(ISERROR(MATCH(E34,Reference!$C$2:$C$5,0)),0,INDEX(Reference!$E$2:$E$5,MATCH(E34,Reference!$C$2:$C$5,0)))+IF(ISERROR(MATCH(F34,Reference!$D$2:$D$5,0)),0,INDEX(Reference!$E$2:$E$5,MATCH(F34,Reference!$D$2:$D$5,0)))),"")</f>
        <v/>
      </c>
      <c r="H34" s="20"/>
      <c r="I34" s="20"/>
      <c r="J34" s="20"/>
      <c r="K34" s="19"/>
      <c r="L34" s="19"/>
      <c r="M34" t="str">
        <f t="shared" si="0"/>
        <v/>
      </c>
      <c r="N34" t="str">
        <f t="shared" si="1"/>
        <v/>
      </c>
      <c r="O34" t="str">
        <f t="shared" si="2"/>
        <v/>
      </c>
      <c r="P34" t="str">
        <f t="shared" si="3"/>
        <v/>
      </c>
    </row>
    <row r="35" spans="1:16" x14ac:dyDescent="0.4">
      <c r="A35" s="19"/>
      <c r="B35" s="20"/>
      <c r="C35" s="21"/>
      <c r="D35" s="20"/>
      <c r="E35" s="20"/>
      <c r="F35" s="20"/>
      <c r="G35" s="22" t="str">
        <f>IF(OR(C35="Non-Value-Add (NVA)",C35="Non-Value-Add but Required (NVAR)"),B35*(IF(ISERROR(MATCH(E35,Reference!$C$2:$C$5,0)),0,INDEX(Reference!$E$2:$E$5,MATCH(E35,Reference!$C$2:$C$5,0)))+IF(ISERROR(MATCH(F35,Reference!$D$2:$D$5,0)),0,INDEX(Reference!$E$2:$E$5,MATCH(F35,Reference!$D$2:$D$5,0)))),"")</f>
        <v/>
      </c>
      <c r="H35" s="20"/>
      <c r="I35" s="20"/>
      <c r="J35" s="20"/>
      <c r="K35" s="19"/>
      <c r="L35" s="19"/>
      <c r="M35" t="str">
        <f t="shared" si="0"/>
        <v/>
      </c>
      <c r="N35" t="str">
        <f t="shared" si="1"/>
        <v/>
      </c>
      <c r="O35" t="str">
        <f t="shared" si="2"/>
        <v/>
      </c>
      <c r="P35" t="str">
        <f t="shared" si="3"/>
        <v/>
      </c>
    </row>
    <row r="36" spans="1:16" x14ac:dyDescent="0.4">
      <c r="A36" s="19"/>
      <c r="B36" s="20"/>
      <c r="C36" s="21"/>
      <c r="D36" s="20"/>
      <c r="E36" s="20"/>
      <c r="F36" s="20"/>
      <c r="G36" s="22" t="str">
        <f>IF(OR(C36="Non-Value-Add (NVA)",C36="Non-Value-Add but Required (NVAR)"),B36*(IF(ISERROR(MATCH(E36,Reference!$C$2:$C$5,0)),0,INDEX(Reference!$E$2:$E$5,MATCH(E36,Reference!$C$2:$C$5,0)))+IF(ISERROR(MATCH(F36,Reference!$D$2:$D$5,0)),0,INDEX(Reference!$E$2:$E$5,MATCH(F36,Reference!$D$2:$D$5,0)))),"")</f>
        <v/>
      </c>
      <c r="H36" s="20"/>
      <c r="I36" s="20"/>
      <c r="J36" s="20"/>
      <c r="K36" s="19"/>
      <c r="L36" s="19"/>
      <c r="M36" t="str">
        <f t="shared" si="0"/>
        <v/>
      </c>
      <c r="N36" t="str">
        <f t="shared" si="1"/>
        <v/>
      </c>
      <c r="O36" t="str">
        <f t="shared" si="2"/>
        <v/>
      </c>
      <c r="P36" t="str">
        <f t="shared" si="3"/>
        <v/>
      </c>
    </row>
    <row r="37" spans="1:16" x14ac:dyDescent="0.4">
      <c r="A37" s="19"/>
      <c r="B37" s="20"/>
      <c r="C37" s="21"/>
      <c r="D37" s="20"/>
      <c r="E37" s="20"/>
      <c r="F37" s="20"/>
      <c r="G37" s="22" t="str">
        <f>IF(OR(C37="Non-Value-Add (NVA)",C37="Non-Value-Add but Required (NVAR)"),B37*(IF(ISERROR(MATCH(E37,Reference!$C$2:$C$5,0)),0,INDEX(Reference!$E$2:$E$5,MATCH(E37,Reference!$C$2:$C$5,0)))+IF(ISERROR(MATCH(F37,Reference!$D$2:$D$5,0)),0,INDEX(Reference!$E$2:$E$5,MATCH(F37,Reference!$D$2:$D$5,0)))),"")</f>
        <v/>
      </c>
      <c r="H37" s="20"/>
      <c r="I37" s="20"/>
      <c r="J37" s="20"/>
      <c r="K37" s="19"/>
      <c r="L37" s="19"/>
      <c r="M37" t="str">
        <f t="shared" si="0"/>
        <v/>
      </c>
      <c r="N37" t="str">
        <f t="shared" si="1"/>
        <v/>
      </c>
      <c r="O37" t="str">
        <f t="shared" si="2"/>
        <v/>
      </c>
      <c r="P37" t="str">
        <f t="shared" si="3"/>
        <v/>
      </c>
    </row>
    <row r="38" spans="1:16" x14ac:dyDescent="0.4">
      <c r="A38" s="19"/>
      <c r="B38" s="20"/>
      <c r="C38" s="21"/>
      <c r="D38" s="20"/>
      <c r="E38" s="20"/>
      <c r="F38" s="20"/>
      <c r="G38" s="22" t="str">
        <f>IF(OR(C38="Non-Value-Add (NVA)",C38="Non-Value-Add but Required (NVAR)"),B38*(IF(ISERROR(MATCH(E38,Reference!$C$2:$C$5,0)),0,INDEX(Reference!$E$2:$E$5,MATCH(E38,Reference!$C$2:$C$5,0)))+IF(ISERROR(MATCH(F38,Reference!$D$2:$D$5,0)),0,INDEX(Reference!$E$2:$E$5,MATCH(F38,Reference!$D$2:$D$5,0)))),"")</f>
        <v/>
      </c>
      <c r="H38" s="20"/>
      <c r="I38" s="20"/>
      <c r="J38" s="20"/>
      <c r="K38" s="19"/>
      <c r="L38" s="19"/>
      <c r="M38" t="str">
        <f t="shared" si="0"/>
        <v/>
      </c>
      <c r="N38" t="str">
        <f t="shared" si="1"/>
        <v/>
      </c>
      <c r="O38" t="str">
        <f t="shared" si="2"/>
        <v/>
      </c>
      <c r="P38" t="str">
        <f t="shared" si="3"/>
        <v/>
      </c>
    </row>
    <row r="39" spans="1:16" x14ac:dyDescent="0.4">
      <c r="A39" s="19"/>
      <c r="B39" s="20"/>
      <c r="C39" s="21"/>
      <c r="D39" s="20"/>
      <c r="E39" s="20"/>
      <c r="F39" s="20"/>
      <c r="G39" s="22" t="str">
        <f>IF(OR(C39="Non-Value-Add (NVA)",C39="Non-Value-Add but Required (NVAR)"),B39*(IF(ISERROR(MATCH(E39,Reference!$C$2:$C$5,0)),0,INDEX(Reference!$E$2:$E$5,MATCH(E39,Reference!$C$2:$C$5,0)))+IF(ISERROR(MATCH(F39,Reference!$D$2:$D$5,0)),0,INDEX(Reference!$E$2:$E$5,MATCH(F39,Reference!$D$2:$D$5,0)))),"")</f>
        <v/>
      </c>
      <c r="H39" s="20"/>
      <c r="I39" s="20"/>
      <c r="J39" s="20"/>
      <c r="K39" s="19"/>
      <c r="L39" s="19"/>
      <c r="M39" t="str">
        <f t="shared" si="0"/>
        <v/>
      </c>
      <c r="N39" t="str">
        <f t="shared" si="1"/>
        <v/>
      </c>
      <c r="O39" t="str">
        <f t="shared" si="2"/>
        <v/>
      </c>
      <c r="P39" t="str">
        <f t="shared" si="3"/>
        <v/>
      </c>
    </row>
    <row r="40" spans="1:16" x14ac:dyDescent="0.4">
      <c r="A40" s="19"/>
      <c r="B40" s="20"/>
      <c r="C40" s="21"/>
      <c r="D40" s="20"/>
      <c r="E40" s="20"/>
      <c r="F40" s="20"/>
      <c r="G40" s="22" t="str">
        <f>IF(OR(C40="Non-Value-Add (NVA)",C40="Non-Value-Add but Required (NVAR)"),B40*(IF(ISERROR(MATCH(E40,Reference!$C$2:$C$5,0)),0,INDEX(Reference!$E$2:$E$5,MATCH(E40,Reference!$C$2:$C$5,0)))+IF(ISERROR(MATCH(F40,Reference!$D$2:$D$5,0)),0,INDEX(Reference!$E$2:$E$5,MATCH(F40,Reference!$D$2:$D$5,0)))),"")</f>
        <v/>
      </c>
      <c r="H40" s="20"/>
      <c r="I40" s="20"/>
      <c r="J40" s="20"/>
      <c r="K40" s="19"/>
      <c r="L40" s="19"/>
      <c r="M40" t="str">
        <f t="shared" si="0"/>
        <v/>
      </c>
      <c r="N40" t="str">
        <f t="shared" si="1"/>
        <v/>
      </c>
      <c r="O40" t="str">
        <f t="shared" si="2"/>
        <v/>
      </c>
      <c r="P40" t="str">
        <f t="shared" si="3"/>
        <v/>
      </c>
    </row>
    <row r="41" spans="1:16" x14ac:dyDescent="0.4">
      <c r="A41" s="19"/>
      <c r="B41" s="20"/>
      <c r="C41" s="21"/>
      <c r="D41" s="20"/>
      <c r="E41" s="20"/>
      <c r="F41" s="20"/>
      <c r="G41" s="22" t="str">
        <f>IF(OR(C41="Non-Value-Add (NVA)",C41="Non-Value-Add but Required (NVAR)"),B41*(IF(ISERROR(MATCH(E41,Reference!$C$2:$C$5,0)),0,INDEX(Reference!$E$2:$E$5,MATCH(E41,Reference!$C$2:$C$5,0)))+IF(ISERROR(MATCH(F41,Reference!$D$2:$D$5,0)),0,INDEX(Reference!$E$2:$E$5,MATCH(F41,Reference!$D$2:$D$5,0)))),"")</f>
        <v/>
      </c>
      <c r="H41" s="20"/>
      <c r="I41" s="20"/>
      <c r="J41" s="20"/>
      <c r="K41" s="19"/>
      <c r="L41" s="19"/>
      <c r="M41" t="str">
        <f t="shared" si="0"/>
        <v/>
      </c>
      <c r="N41" t="str">
        <f t="shared" si="1"/>
        <v/>
      </c>
      <c r="O41" t="str">
        <f t="shared" si="2"/>
        <v/>
      </c>
      <c r="P41" t="str">
        <f t="shared" si="3"/>
        <v/>
      </c>
    </row>
    <row r="42" spans="1:16" x14ac:dyDescent="0.4">
      <c r="A42" s="19"/>
      <c r="B42" s="20"/>
      <c r="C42" s="21"/>
      <c r="D42" s="20"/>
      <c r="E42" s="20"/>
      <c r="F42" s="20"/>
      <c r="G42" s="22" t="str">
        <f>IF(OR(C42="Non-Value-Add (NVA)",C42="Non-Value-Add but Required (NVAR)"),B42*(IF(ISERROR(MATCH(E42,Reference!$C$2:$C$5,0)),0,INDEX(Reference!$E$2:$E$5,MATCH(E42,Reference!$C$2:$C$5,0)))+IF(ISERROR(MATCH(F42,Reference!$D$2:$D$5,0)),0,INDEX(Reference!$E$2:$E$5,MATCH(F42,Reference!$D$2:$D$5,0)))),"")</f>
        <v/>
      </c>
      <c r="H42" s="20"/>
      <c r="I42" s="20"/>
      <c r="J42" s="20"/>
      <c r="K42" s="19"/>
      <c r="L42" s="19"/>
      <c r="M42" t="str">
        <f t="shared" si="0"/>
        <v/>
      </c>
      <c r="N42" t="str">
        <f t="shared" si="1"/>
        <v/>
      </c>
      <c r="O42" t="str">
        <f t="shared" si="2"/>
        <v/>
      </c>
      <c r="P42" t="str">
        <f t="shared" si="3"/>
        <v/>
      </c>
    </row>
    <row r="43" spans="1:16" x14ac:dyDescent="0.4">
      <c r="A43" s="19"/>
      <c r="B43" s="20"/>
      <c r="C43" s="21"/>
      <c r="D43" s="20"/>
      <c r="E43" s="20"/>
      <c r="F43" s="20"/>
      <c r="G43" s="22" t="str">
        <f>IF(OR(C43="Non-Value-Add (NVA)",C43="Non-Value-Add but Required (NVAR)"),B43*(IF(ISERROR(MATCH(E43,Reference!$C$2:$C$5,0)),0,INDEX(Reference!$E$2:$E$5,MATCH(E43,Reference!$C$2:$C$5,0)))+IF(ISERROR(MATCH(F43,Reference!$D$2:$D$5,0)),0,INDEX(Reference!$E$2:$E$5,MATCH(F43,Reference!$D$2:$D$5,0)))),"")</f>
        <v/>
      </c>
      <c r="H43" s="20"/>
      <c r="I43" s="20"/>
      <c r="J43" s="20"/>
      <c r="K43" s="19"/>
      <c r="L43" s="19"/>
      <c r="M43" t="str">
        <f t="shared" si="0"/>
        <v/>
      </c>
      <c r="N43" t="str">
        <f t="shared" si="1"/>
        <v/>
      </c>
      <c r="O43" t="str">
        <f t="shared" si="2"/>
        <v/>
      </c>
      <c r="P43" t="str">
        <f t="shared" si="3"/>
        <v/>
      </c>
    </row>
    <row r="44" spans="1:16" x14ac:dyDescent="0.4">
      <c r="A44" s="19"/>
      <c r="B44" s="20"/>
      <c r="C44" s="21"/>
      <c r="D44" s="20"/>
      <c r="E44" s="20"/>
      <c r="F44" s="20"/>
      <c r="G44" s="22" t="str">
        <f>IF(OR(C44="Non-Value-Add (NVA)",C44="Non-Value-Add but Required (NVAR)"),B44*(IF(ISERROR(MATCH(E44,Reference!$C$2:$C$5,0)),0,INDEX(Reference!$E$2:$E$5,MATCH(E44,Reference!$C$2:$C$5,0)))+IF(ISERROR(MATCH(F44,Reference!$D$2:$D$5,0)),0,INDEX(Reference!$E$2:$E$5,MATCH(F44,Reference!$D$2:$D$5,0)))),"")</f>
        <v/>
      </c>
      <c r="H44" s="20"/>
      <c r="I44" s="20"/>
      <c r="J44" s="20"/>
      <c r="K44" s="19"/>
      <c r="L44" s="19"/>
      <c r="M44" t="str">
        <f t="shared" ref="M44:M61" si="4">IF(A44="","",IF(ISNUMBER(G44),IF(G44&gt;0,G44-ROW()/10000000,""),""))</f>
        <v/>
      </c>
      <c r="N44" t="str">
        <f t="shared" ref="N44:N61" si="5">IF(AND(A44&lt;&gt;"",C44="Value-Add (VA)",ISNUMBER(D44)),D44+N(B44)/1000-ROW()/10000000,"")</f>
        <v/>
      </c>
      <c r="O44" t="str">
        <f t="shared" ref="O44:O61" si="6">IF(AND(A44&lt;&gt;"",C44="Value-Add (VA)",ISNUMBER(D44)),IF(COUNT($N$12:$N$61)&lt;=3,"",IF(D44&gt;=ROUND(LARGE($N$12:$N$61,3),0),"",D44-N(B44)/1000+ROW()/10000000)),"")</f>
        <v/>
      </c>
      <c r="P44" t="str">
        <f t="shared" ref="P44:P61" si="7">IF(AND(C44="Value-Add (VA)",ISNUMBER(I44),ISNUMBER(J44)),I44*J44,"")</f>
        <v/>
      </c>
    </row>
    <row r="45" spans="1:16" x14ac:dyDescent="0.4">
      <c r="A45" s="19"/>
      <c r="B45" s="20"/>
      <c r="C45" s="21"/>
      <c r="D45" s="20"/>
      <c r="E45" s="20"/>
      <c r="F45" s="20"/>
      <c r="G45" s="22" t="str">
        <f>IF(OR(C45="Non-Value-Add (NVA)",C45="Non-Value-Add but Required (NVAR)"),B45*(IF(ISERROR(MATCH(E45,Reference!$C$2:$C$5,0)),0,INDEX(Reference!$E$2:$E$5,MATCH(E45,Reference!$C$2:$C$5,0)))+IF(ISERROR(MATCH(F45,Reference!$D$2:$D$5,0)),0,INDEX(Reference!$E$2:$E$5,MATCH(F45,Reference!$D$2:$D$5,0)))),"")</f>
        <v/>
      </c>
      <c r="H45" s="20"/>
      <c r="I45" s="20"/>
      <c r="J45" s="20"/>
      <c r="K45" s="19"/>
      <c r="L45" s="19"/>
      <c r="M45" t="str">
        <f t="shared" si="4"/>
        <v/>
      </c>
      <c r="N45" t="str">
        <f t="shared" si="5"/>
        <v/>
      </c>
      <c r="O45" t="str">
        <f t="shared" si="6"/>
        <v/>
      </c>
      <c r="P45" t="str">
        <f t="shared" si="7"/>
        <v/>
      </c>
    </row>
    <row r="46" spans="1:16" x14ac:dyDescent="0.4">
      <c r="A46" s="19"/>
      <c r="B46" s="20"/>
      <c r="C46" s="21"/>
      <c r="D46" s="20"/>
      <c r="E46" s="20"/>
      <c r="F46" s="20"/>
      <c r="G46" s="22" t="str">
        <f>IF(OR(C46="Non-Value-Add (NVA)",C46="Non-Value-Add but Required (NVAR)"),B46*(IF(ISERROR(MATCH(E46,Reference!$C$2:$C$5,0)),0,INDEX(Reference!$E$2:$E$5,MATCH(E46,Reference!$C$2:$C$5,0)))+IF(ISERROR(MATCH(F46,Reference!$D$2:$D$5,0)),0,INDEX(Reference!$E$2:$E$5,MATCH(F46,Reference!$D$2:$D$5,0)))),"")</f>
        <v/>
      </c>
      <c r="H46" s="20"/>
      <c r="I46" s="20"/>
      <c r="J46" s="20"/>
      <c r="K46" s="19"/>
      <c r="L46" s="19"/>
      <c r="M46" t="str">
        <f t="shared" si="4"/>
        <v/>
      </c>
      <c r="N46" t="str">
        <f t="shared" si="5"/>
        <v/>
      </c>
      <c r="O46" t="str">
        <f t="shared" si="6"/>
        <v/>
      </c>
      <c r="P46" t="str">
        <f t="shared" si="7"/>
        <v/>
      </c>
    </row>
    <row r="47" spans="1:16" x14ac:dyDescent="0.4">
      <c r="A47" s="19"/>
      <c r="B47" s="20"/>
      <c r="C47" s="21"/>
      <c r="D47" s="20"/>
      <c r="E47" s="20"/>
      <c r="F47" s="20"/>
      <c r="G47" s="22" t="str">
        <f>IF(OR(C47="Non-Value-Add (NVA)",C47="Non-Value-Add but Required (NVAR)"),B47*(IF(ISERROR(MATCH(E47,Reference!$C$2:$C$5,0)),0,INDEX(Reference!$E$2:$E$5,MATCH(E47,Reference!$C$2:$C$5,0)))+IF(ISERROR(MATCH(F47,Reference!$D$2:$D$5,0)),0,INDEX(Reference!$E$2:$E$5,MATCH(F47,Reference!$D$2:$D$5,0)))),"")</f>
        <v/>
      </c>
      <c r="H47" s="20"/>
      <c r="I47" s="20"/>
      <c r="J47" s="20"/>
      <c r="K47" s="19"/>
      <c r="L47" s="19"/>
      <c r="M47" t="str">
        <f t="shared" si="4"/>
        <v/>
      </c>
      <c r="N47" t="str">
        <f t="shared" si="5"/>
        <v/>
      </c>
      <c r="O47" t="str">
        <f t="shared" si="6"/>
        <v/>
      </c>
      <c r="P47" t="str">
        <f t="shared" si="7"/>
        <v/>
      </c>
    </row>
    <row r="48" spans="1:16" x14ac:dyDescent="0.4">
      <c r="A48" s="19"/>
      <c r="B48" s="20"/>
      <c r="C48" s="21"/>
      <c r="D48" s="20"/>
      <c r="E48" s="20"/>
      <c r="F48" s="20"/>
      <c r="G48" s="22" t="str">
        <f>IF(OR(C48="Non-Value-Add (NVA)",C48="Non-Value-Add but Required (NVAR)"),B48*(IF(ISERROR(MATCH(E48,Reference!$C$2:$C$5,0)),0,INDEX(Reference!$E$2:$E$5,MATCH(E48,Reference!$C$2:$C$5,0)))+IF(ISERROR(MATCH(F48,Reference!$D$2:$D$5,0)),0,INDEX(Reference!$E$2:$E$5,MATCH(F48,Reference!$D$2:$D$5,0)))),"")</f>
        <v/>
      </c>
      <c r="H48" s="20"/>
      <c r="I48" s="20"/>
      <c r="J48" s="20"/>
      <c r="K48" s="19"/>
      <c r="L48" s="19"/>
      <c r="M48" t="str">
        <f t="shared" si="4"/>
        <v/>
      </c>
      <c r="N48" t="str">
        <f t="shared" si="5"/>
        <v/>
      </c>
      <c r="O48" t="str">
        <f t="shared" si="6"/>
        <v/>
      </c>
      <c r="P48" t="str">
        <f t="shared" si="7"/>
        <v/>
      </c>
    </row>
    <row r="49" spans="1:16" x14ac:dyDescent="0.4">
      <c r="A49" s="19"/>
      <c r="B49" s="20"/>
      <c r="C49" s="21"/>
      <c r="D49" s="20"/>
      <c r="E49" s="20"/>
      <c r="F49" s="20"/>
      <c r="G49" s="22" t="str">
        <f>IF(OR(C49="Non-Value-Add (NVA)",C49="Non-Value-Add but Required (NVAR)"),B49*(IF(ISERROR(MATCH(E49,Reference!$C$2:$C$5,0)),0,INDEX(Reference!$E$2:$E$5,MATCH(E49,Reference!$C$2:$C$5,0)))+IF(ISERROR(MATCH(F49,Reference!$D$2:$D$5,0)),0,INDEX(Reference!$E$2:$E$5,MATCH(F49,Reference!$D$2:$D$5,0)))),"")</f>
        <v/>
      </c>
      <c r="H49" s="20"/>
      <c r="I49" s="20"/>
      <c r="J49" s="20"/>
      <c r="K49" s="19"/>
      <c r="L49" s="19"/>
      <c r="M49" t="str">
        <f t="shared" si="4"/>
        <v/>
      </c>
      <c r="N49" t="str">
        <f t="shared" si="5"/>
        <v/>
      </c>
      <c r="O49" t="str">
        <f t="shared" si="6"/>
        <v/>
      </c>
      <c r="P49" t="str">
        <f t="shared" si="7"/>
        <v/>
      </c>
    </row>
    <row r="50" spans="1:16" x14ac:dyDescent="0.4">
      <c r="A50" s="19"/>
      <c r="B50" s="20"/>
      <c r="C50" s="21"/>
      <c r="D50" s="20"/>
      <c r="E50" s="20"/>
      <c r="F50" s="20"/>
      <c r="G50" s="22" t="str">
        <f>IF(OR(C50="Non-Value-Add (NVA)",C50="Non-Value-Add but Required (NVAR)"),B50*(IF(ISERROR(MATCH(E50,Reference!$C$2:$C$5,0)),0,INDEX(Reference!$E$2:$E$5,MATCH(E50,Reference!$C$2:$C$5,0)))+IF(ISERROR(MATCH(F50,Reference!$D$2:$D$5,0)),0,INDEX(Reference!$E$2:$E$5,MATCH(F50,Reference!$D$2:$D$5,0)))),"")</f>
        <v/>
      </c>
      <c r="H50" s="20"/>
      <c r="I50" s="20"/>
      <c r="J50" s="20"/>
      <c r="K50" s="19"/>
      <c r="L50" s="19"/>
      <c r="M50" t="str">
        <f t="shared" si="4"/>
        <v/>
      </c>
      <c r="N50" t="str">
        <f t="shared" si="5"/>
        <v/>
      </c>
      <c r="O50" t="str">
        <f t="shared" si="6"/>
        <v/>
      </c>
      <c r="P50" t="str">
        <f t="shared" si="7"/>
        <v/>
      </c>
    </row>
    <row r="51" spans="1:16" x14ac:dyDescent="0.4">
      <c r="A51" s="19"/>
      <c r="B51" s="20"/>
      <c r="C51" s="21"/>
      <c r="D51" s="20"/>
      <c r="E51" s="20"/>
      <c r="F51" s="20"/>
      <c r="G51" s="22" t="str">
        <f>IF(OR(C51="Non-Value-Add (NVA)",C51="Non-Value-Add but Required (NVAR)"),B51*(IF(ISERROR(MATCH(E51,Reference!$C$2:$C$5,0)),0,INDEX(Reference!$E$2:$E$5,MATCH(E51,Reference!$C$2:$C$5,0)))+IF(ISERROR(MATCH(F51,Reference!$D$2:$D$5,0)),0,INDEX(Reference!$E$2:$E$5,MATCH(F51,Reference!$D$2:$D$5,0)))),"")</f>
        <v/>
      </c>
      <c r="H51" s="20"/>
      <c r="I51" s="20"/>
      <c r="J51" s="20"/>
      <c r="K51" s="19"/>
      <c r="L51" s="19"/>
      <c r="M51" t="str">
        <f t="shared" si="4"/>
        <v/>
      </c>
      <c r="N51" t="str">
        <f t="shared" si="5"/>
        <v/>
      </c>
      <c r="O51" t="str">
        <f t="shared" si="6"/>
        <v/>
      </c>
      <c r="P51" t="str">
        <f t="shared" si="7"/>
        <v/>
      </c>
    </row>
    <row r="52" spans="1:16" x14ac:dyDescent="0.4">
      <c r="A52" s="19"/>
      <c r="B52" s="20"/>
      <c r="C52" s="21"/>
      <c r="D52" s="20"/>
      <c r="E52" s="20"/>
      <c r="F52" s="20"/>
      <c r="G52" s="22" t="str">
        <f>IF(OR(C52="Non-Value-Add (NVA)",C52="Non-Value-Add but Required (NVAR)"),B52*(IF(ISERROR(MATCH(E52,Reference!$C$2:$C$5,0)),0,INDEX(Reference!$E$2:$E$5,MATCH(E52,Reference!$C$2:$C$5,0)))+IF(ISERROR(MATCH(F52,Reference!$D$2:$D$5,0)),0,INDEX(Reference!$E$2:$E$5,MATCH(F52,Reference!$D$2:$D$5,0)))),"")</f>
        <v/>
      </c>
      <c r="H52" s="20"/>
      <c r="I52" s="20"/>
      <c r="J52" s="20"/>
      <c r="K52" s="19"/>
      <c r="L52" s="19"/>
      <c r="M52" t="str">
        <f t="shared" si="4"/>
        <v/>
      </c>
      <c r="N52" t="str">
        <f t="shared" si="5"/>
        <v/>
      </c>
      <c r="O52" t="str">
        <f t="shared" si="6"/>
        <v/>
      </c>
      <c r="P52" t="str">
        <f t="shared" si="7"/>
        <v/>
      </c>
    </row>
    <row r="53" spans="1:16" x14ac:dyDescent="0.4">
      <c r="A53" s="19"/>
      <c r="B53" s="20"/>
      <c r="C53" s="21"/>
      <c r="D53" s="20"/>
      <c r="E53" s="20"/>
      <c r="F53" s="20"/>
      <c r="G53" s="22" t="str">
        <f>IF(OR(C53="Non-Value-Add (NVA)",C53="Non-Value-Add but Required (NVAR)"),B53*(IF(ISERROR(MATCH(E53,Reference!$C$2:$C$5,0)),0,INDEX(Reference!$E$2:$E$5,MATCH(E53,Reference!$C$2:$C$5,0)))+IF(ISERROR(MATCH(F53,Reference!$D$2:$D$5,0)),0,INDEX(Reference!$E$2:$E$5,MATCH(F53,Reference!$D$2:$D$5,0)))),"")</f>
        <v/>
      </c>
      <c r="H53" s="20"/>
      <c r="I53" s="20"/>
      <c r="J53" s="20"/>
      <c r="K53" s="19"/>
      <c r="L53" s="19"/>
      <c r="M53" t="str">
        <f t="shared" si="4"/>
        <v/>
      </c>
      <c r="N53" t="str">
        <f t="shared" si="5"/>
        <v/>
      </c>
      <c r="O53" t="str">
        <f t="shared" si="6"/>
        <v/>
      </c>
      <c r="P53" t="str">
        <f t="shared" si="7"/>
        <v/>
      </c>
    </row>
    <row r="54" spans="1:16" x14ac:dyDescent="0.4">
      <c r="A54" s="19"/>
      <c r="B54" s="20"/>
      <c r="C54" s="21"/>
      <c r="D54" s="20"/>
      <c r="E54" s="20"/>
      <c r="F54" s="20"/>
      <c r="G54" s="22" t="str">
        <f>IF(OR(C54="Non-Value-Add (NVA)",C54="Non-Value-Add but Required (NVAR)"),B54*(IF(ISERROR(MATCH(E54,Reference!$C$2:$C$5,0)),0,INDEX(Reference!$E$2:$E$5,MATCH(E54,Reference!$C$2:$C$5,0)))+IF(ISERROR(MATCH(F54,Reference!$D$2:$D$5,0)),0,INDEX(Reference!$E$2:$E$5,MATCH(F54,Reference!$D$2:$D$5,0)))),"")</f>
        <v/>
      </c>
      <c r="H54" s="20"/>
      <c r="I54" s="20"/>
      <c r="J54" s="20"/>
      <c r="K54" s="19"/>
      <c r="L54" s="19"/>
      <c r="M54" t="str">
        <f t="shared" si="4"/>
        <v/>
      </c>
      <c r="N54" t="str">
        <f t="shared" si="5"/>
        <v/>
      </c>
      <c r="O54" t="str">
        <f t="shared" si="6"/>
        <v/>
      </c>
      <c r="P54" t="str">
        <f t="shared" si="7"/>
        <v/>
      </c>
    </row>
    <row r="55" spans="1:16" x14ac:dyDescent="0.4">
      <c r="A55" s="19"/>
      <c r="B55" s="20"/>
      <c r="C55" s="21"/>
      <c r="D55" s="20"/>
      <c r="E55" s="20"/>
      <c r="F55" s="20"/>
      <c r="G55" s="22" t="str">
        <f>IF(OR(C55="Non-Value-Add (NVA)",C55="Non-Value-Add but Required (NVAR)"),B55*(IF(ISERROR(MATCH(E55,Reference!$C$2:$C$5,0)),0,INDEX(Reference!$E$2:$E$5,MATCH(E55,Reference!$C$2:$C$5,0)))+IF(ISERROR(MATCH(F55,Reference!$D$2:$D$5,0)),0,INDEX(Reference!$E$2:$E$5,MATCH(F55,Reference!$D$2:$D$5,0)))),"")</f>
        <v/>
      </c>
      <c r="H55" s="20"/>
      <c r="I55" s="20"/>
      <c r="J55" s="20"/>
      <c r="K55" s="19"/>
      <c r="L55" s="19"/>
      <c r="M55" t="str">
        <f t="shared" si="4"/>
        <v/>
      </c>
      <c r="N55" t="str">
        <f t="shared" si="5"/>
        <v/>
      </c>
      <c r="O55" t="str">
        <f t="shared" si="6"/>
        <v/>
      </c>
      <c r="P55" t="str">
        <f t="shared" si="7"/>
        <v/>
      </c>
    </row>
    <row r="56" spans="1:16" x14ac:dyDescent="0.4">
      <c r="A56" s="19"/>
      <c r="B56" s="20"/>
      <c r="C56" s="21"/>
      <c r="D56" s="20"/>
      <c r="E56" s="20"/>
      <c r="F56" s="20"/>
      <c r="G56" s="22" t="str">
        <f>IF(OR(C56="Non-Value-Add (NVA)",C56="Non-Value-Add but Required (NVAR)"),B56*(IF(ISERROR(MATCH(E56,Reference!$C$2:$C$5,0)),0,INDEX(Reference!$E$2:$E$5,MATCH(E56,Reference!$C$2:$C$5,0)))+IF(ISERROR(MATCH(F56,Reference!$D$2:$D$5,0)),0,INDEX(Reference!$E$2:$E$5,MATCH(F56,Reference!$D$2:$D$5,0)))),"")</f>
        <v/>
      </c>
      <c r="H56" s="20"/>
      <c r="I56" s="20"/>
      <c r="J56" s="20"/>
      <c r="K56" s="19"/>
      <c r="L56" s="19"/>
      <c r="M56" t="str">
        <f t="shared" si="4"/>
        <v/>
      </c>
      <c r="N56" t="str">
        <f t="shared" si="5"/>
        <v/>
      </c>
      <c r="O56" t="str">
        <f t="shared" si="6"/>
        <v/>
      </c>
      <c r="P56" t="str">
        <f t="shared" si="7"/>
        <v/>
      </c>
    </row>
    <row r="57" spans="1:16" x14ac:dyDescent="0.4">
      <c r="A57" s="19"/>
      <c r="B57" s="20"/>
      <c r="C57" s="21"/>
      <c r="D57" s="20"/>
      <c r="E57" s="20"/>
      <c r="F57" s="20"/>
      <c r="G57" s="22" t="str">
        <f>IF(OR(C57="Non-Value-Add (NVA)",C57="Non-Value-Add but Required (NVAR)"),B57*(IF(ISERROR(MATCH(E57,Reference!$C$2:$C$5,0)),0,INDEX(Reference!$E$2:$E$5,MATCH(E57,Reference!$C$2:$C$5,0)))+IF(ISERROR(MATCH(F57,Reference!$D$2:$D$5,0)),0,INDEX(Reference!$E$2:$E$5,MATCH(F57,Reference!$D$2:$D$5,0)))),"")</f>
        <v/>
      </c>
      <c r="H57" s="20"/>
      <c r="I57" s="20"/>
      <c r="J57" s="20"/>
      <c r="K57" s="19"/>
      <c r="L57" s="19"/>
      <c r="M57" t="str">
        <f t="shared" si="4"/>
        <v/>
      </c>
      <c r="N57" t="str">
        <f t="shared" si="5"/>
        <v/>
      </c>
      <c r="O57" t="str">
        <f t="shared" si="6"/>
        <v/>
      </c>
      <c r="P57" t="str">
        <f t="shared" si="7"/>
        <v/>
      </c>
    </row>
    <row r="58" spans="1:16" x14ac:dyDescent="0.4">
      <c r="A58" s="19"/>
      <c r="B58" s="20"/>
      <c r="C58" s="21"/>
      <c r="D58" s="20"/>
      <c r="E58" s="20"/>
      <c r="F58" s="20"/>
      <c r="G58" s="22" t="str">
        <f>IF(OR(C58="Non-Value-Add (NVA)",C58="Non-Value-Add but Required (NVAR)"),B58*(IF(ISERROR(MATCH(E58,Reference!$C$2:$C$5,0)),0,INDEX(Reference!$E$2:$E$5,MATCH(E58,Reference!$C$2:$C$5,0)))+IF(ISERROR(MATCH(F58,Reference!$D$2:$D$5,0)),0,INDEX(Reference!$E$2:$E$5,MATCH(F58,Reference!$D$2:$D$5,0)))),"")</f>
        <v/>
      </c>
      <c r="H58" s="20"/>
      <c r="I58" s="20"/>
      <c r="J58" s="20"/>
      <c r="K58" s="19"/>
      <c r="L58" s="19"/>
      <c r="M58" t="str">
        <f t="shared" si="4"/>
        <v/>
      </c>
      <c r="N58" t="str">
        <f t="shared" si="5"/>
        <v/>
      </c>
      <c r="O58" t="str">
        <f t="shared" si="6"/>
        <v/>
      </c>
      <c r="P58" t="str">
        <f t="shared" si="7"/>
        <v/>
      </c>
    </row>
    <row r="59" spans="1:16" x14ac:dyDescent="0.4">
      <c r="A59" s="19"/>
      <c r="B59" s="20"/>
      <c r="C59" s="21"/>
      <c r="D59" s="20"/>
      <c r="E59" s="20"/>
      <c r="F59" s="20"/>
      <c r="G59" s="22" t="str">
        <f>IF(OR(C59="Non-Value-Add (NVA)",C59="Non-Value-Add but Required (NVAR)"),B59*(IF(ISERROR(MATCH(E59,Reference!$C$2:$C$5,0)),0,INDEX(Reference!$E$2:$E$5,MATCH(E59,Reference!$C$2:$C$5,0)))+IF(ISERROR(MATCH(F59,Reference!$D$2:$D$5,0)),0,INDEX(Reference!$E$2:$E$5,MATCH(F59,Reference!$D$2:$D$5,0)))),"")</f>
        <v/>
      </c>
      <c r="H59" s="20"/>
      <c r="I59" s="20"/>
      <c r="J59" s="20"/>
      <c r="K59" s="19"/>
      <c r="L59" s="19"/>
      <c r="M59" t="str">
        <f t="shared" si="4"/>
        <v/>
      </c>
      <c r="N59" t="str">
        <f t="shared" si="5"/>
        <v/>
      </c>
      <c r="O59" t="str">
        <f t="shared" si="6"/>
        <v/>
      </c>
      <c r="P59" t="str">
        <f t="shared" si="7"/>
        <v/>
      </c>
    </row>
    <row r="60" spans="1:16" x14ac:dyDescent="0.4">
      <c r="A60" s="19"/>
      <c r="B60" s="20"/>
      <c r="C60" s="21"/>
      <c r="D60" s="20"/>
      <c r="E60" s="20"/>
      <c r="F60" s="20"/>
      <c r="G60" s="22" t="str">
        <f>IF(OR(C60="Non-Value-Add (NVA)",C60="Non-Value-Add but Required (NVAR)"),B60*(IF(ISERROR(MATCH(E60,Reference!$C$2:$C$5,0)),0,INDEX(Reference!$E$2:$E$5,MATCH(E60,Reference!$C$2:$C$5,0)))+IF(ISERROR(MATCH(F60,Reference!$D$2:$D$5,0)),0,INDEX(Reference!$E$2:$E$5,MATCH(F60,Reference!$D$2:$D$5,0)))),"")</f>
        <v/>
      </c>
      <c r="H60" s="20"/>
      <c r="I60" s="20"/>
      <c r="J60" s="20"/>
      <c r="K60" s="19"/>
      <c r="L60" s="19"/>
      <c r="M60" t="str">
        <f t="shared" si="4"/>
        <v/>
      </c>
      <c r="N60" t="str">
        <f t="shared" si="5"/>
        <v/>
      </c>
      <c r="O60" t="str">
        <f t="shared" si="6"/>
        <v/>
      </c>
      <c r="P60" t="str">
        <f t="shared" si="7"/>
        <v/>
      </c>
    </row>
    <row r="61" spans="1:16" x14ac:dyDescent="0.4">
      <c r="A61" s="19"/>
      <c r="B61" s="20"/>
      <c r="C61" s="21"/>
      <c r="D61" s="20"/>
      <c r="E61" s="20"/>
      <c r="F61" s="20"/>
      <c r="G61" s="22" t="str">
        <f>IF(OR(C61="Non-Value-Add (NVA)",C61="Non-Value-Add but Required (NVAR)"),B61*(IF(ISERROR(MATCH(E61,Reference!$C$2:$C$5,0)),0,INDEX(Reference!$E$2:$E$5,MATCH(E61,Reference!$C$2:$C$5,0)))+IF(ISERROR(MATCH(F61,Reference!$D$2:$D$5,0)),0,INDEX(Reference!$E$2:$E$5,MATCH(F61,Reference!$D$2:$D$5,0)))),"")</f>
        <v/>
      </c>
      <c r="H61" s="20"/>
      <c r="I61" s="20"/>
      <c r="J61" s="20"/>
      <c r="K61" s="19"/>
      <c r="L61" s="19"/>
      <c r="M61" t="str">
        <f t="shared" si="4"/>
        <v/>
      </c>
      <c r="N61" t="str">
        <f t="shared" si="5"/>
        <v/>
      </c>
      <c r="O61" t="str">
        <f t="shared" si="6"/>
        <v/>
      </c>
      <c r="P61" t="str">
        <f t="shared" si="7"/>
        <v/>
      </c>
    </row>
  </sheetData>
  <sheetProtection sheet="1" formatColumns="0" formatRows="0" autoFilter="0"/>
  <autoFilter ref="A11:L61" xr:uid="{00000000-0009-0000-0000-000002000000}"/>
  <mergeCells count="18">
    <mergeCell ref="F10:H10"/>
    <mergeCell ref="C5:E5"/>
    <mergeCell ref="G6:I6"/>
    <mergeCell ref="G5:I5"/>
    <mergeCell ref="A9:A10"/>
    <mergeCell ref="C6:E6"/>
    <mergeCell ref="A7:A8"/>
    <mergeCell ref="K4:L4"/>
    <mergeCell ref="F9:H9"/>
    <mergeCell ref="K3:L3"/>
    <mergeCell ref="J7:L7"/>
    <mergeCell ref="A2:L2"/>
    <mergeCell ref="K6:L6"/>
    <mergeCell ref="C4:E4"/>
    <mergeCell ref="K5:L5"/>
    <mergeCell ref="C3:E3"/>
    <mergeCell ref="G4:I4"/>
    <mergeCell ref="G3:I3"/>
  </mergeCells>
  <conditionalFormatting sqref="A12:A61">
    <cfRule type="expression" dxfId="14" priority="9">
      <formula>AND(COUNTA($A12:$F12,$H12:$L12)&gt;0,$A12="")</formula>
    </cfRule>
  </conditionalFormatting>
  <conditionalFormatting sqref="B12:B61">
    <cfRule type="expression" dxfId="13" priority="7">
      <formula>AND(COUNTA($A12:$F12,$H12:$L12)&gt;0,NOT(ISNUMBER($B12)))</formula>
    </cfRule>
  </conditionalFormatting>
  <conditionalFormatting sqref="C12:C61">
    <cfRule type="expression" dxfId="12" priority="8">
      <formula>AND(COUNTA($A12:$F12,$H12:$L12)&gt;0,$C12&lt;&gt;"Value-Add (VA)",$C12&lt;&gt;"Non-Value-Add (NVA)",$C12&lt;&gt;"Non-Value-Add but Required (NVAR)")</formula>
    </cfRule>
  </conditionalFormatting>
  <conditionalFormatting sqref="D12:D61">
    <cfRule type="expression" dxfId="11" priority="3" stopIfTrue="1">
      <formula>AND($D12&lt;&gt;"",$C12&lt;&gt;"Value-Add (VA)")</formula>
    </cfRule>
    <cfRule type="expression" dxfId="10" priority="4" stopIfTrue="1">
      <formula>AND($C12&lt;&gt;"",$C12&lt;&gt;"Value-Add (VA)")</formula>
    </cfRule>
    <cfRule type="expression" dxfId="9" priority="6">
      <formula>AND($C12="Value-Add (VA)",OR(NOT(ISNUMBER($D12)),$D12&lt;1,$D12&gt;5))</formula>
    </cfRule>
  </conditionalFormatting>
  <conditionalFormatting sqref="E12:E61">
    <cfRule type="expression" dxfId="8" priority="10">
      <formula>AND(COUNTA($A12:$F12,$H12:$L12)&gt;0,$E12&lt;&gt;"Love",$E12&lt;&gt;"Like",$E12&lt;&gt;"Neutral",$E12&lt;&gt;"Dislike")</formula>
    </cfRule>
  </conditionalFormatting>
  <conditionalFormatting sqref="F10">
    <cfRule type="expression" dxfId="7" priority="1">
      <formula>LEFT($F$10,5)="Check"</formula>
    </cfRule>
    <cfRule type="expression" dxfId="6" priority="2">
      <formula>$F$10="Target met"</formula>
    </cfRule>
  </conditionalFormatting>
  <conditionalFormatting sqref="F12:F61">
    <cfRule type="expression" dxfId="5" priority="11">
      <formula>AND(COUNTA($A12:$F12,$H12:$L12)&gt;0,$F12&lt;&gt;"Great",$F12&lt;&gt;"Good",$F12&lt;&gt;"OK",$F12&lt;&gt;"Needs Support")</formula>
    </cfRule>
  </conditionalFormatting>
  <conditionalFormatting sqref="H12:H61">
    <cfRule type="expression" dxfId="4" priority="14">
      <formula>AND($H12&lt;&gt;"",OR(AND($C12&lt;&gt;"Non-Value-Add (NVA)",$C12&lt;&gt;"Non-Value-Add but Required (NVAR)"),NOT(ISNUMBER($H12)),N($H12)&gt;N($B12)))</formula>
    </cfRule>
  </conditionalFormatting>
  <conditionalFormatting sqref="I12:I61">
    <cfRule type="expression" dxfId="3" priority="12">
      <formula>AND($I12&lt;&gt;"",NOT(ISNUMBER($I12)))</formula>
    </cfRule>
  </conditionalFormatting>
  <conditionalFormatting sqref="I12:L61">
    <cfRule type="expression" dxfId="2" priority="15">
      <formula>AND(I12&lt;&gt;"",$C12&lt;&gt;"Value-Add (VA)")</formula>
    </cfRule>
  </conditionalFormatting>
  <conditionalFormatting sqref="J12:J61">
    <cfRule type="expression" dxfId="1" priority="13">
      <formula>AND($I12&lt;&gt;"",$J12&lt;&gt;"",NOT(ISNUMBER($J12)),$J12&lt;&gt;"Ongoing")</formula>
    </cfRule>
  </conditionalFormatting>
  <conditionalFormatting sqref="J12:L61">
    <cfRule type="expression" dxfId="0" priority="5">
      <formula>AND($C12="Value-Add (VA)",$I12&lt;&gt;"",J12="")</formula>
    </cfRule>
  </conditionalFormatting>
  <dataValidations count="7">
    <dataValidation type="list" allowBlank="1" sqref="A12:A61" xr:uid="{00000000-0002-0000-0200-000000000000}">
      <formula1>TaskList</formula1>
    </dataValidation>
    <dataValidation type="decimal" allowBlank="1" showErrorMessage="1" errorTitle="Hours" error="Enter a number of hours from 0 to 168." sqref="B12:B61" xr:uid="{00000000-0002-0000-0200-000001000000}">
      <formula1>0</formula1>
      <formula2>168</formula2>
    </dataValidation>
    <dataValidation type="custom" allowBlank="1" showErrorMessage="1" errorTitle="Actual Time Saved" error="Enter saved hours on NVA or NVAR rows only, from 0 up to the task's Average Hours per Week." sqref="H12:H61" xr:uid="{00000000-0002-0000-0200-000002000000}">
      <formula1>AND(ISNUMBER(H12),H12&gt;=0,H12&lt;=N($B12),$C12&lt;&gt;"",$C12&lt;&gt;"Value-Add (VA)")</formula1>
    </dataValidation>
    <dataValidation type="custom" allowBlank="1" showErrorMessage="1" errorTitle="Time Applied" error="Enter applied hours on Value-Add (VA) rows only, from 0 to 168." sqref="I12:I61" xr:uid="{00000000-0002-0000-0200-000003000000}">
      <formula1>AND(ISNUMBER(I12),I12&gt;=0,I12&lt;=168,$C12="Value-Add (VA)")</formula1>
    </dataValidation>
    <dataValidation type="custom" allowBlank="1" showErrorMessage="1" errorTitle="Effort Duration" error="Enter a number of weeks, or type Ongoing." sqref="J12:J61" xr:uid="{00000000-0002-0000-0200-000008000000}">
      <formula1>OR(AND(ISNUMBER(J12),J12&gt;0),J12="Ongoing")</formula1>
    </dataValidation>
    <dataValidation type="decimal" allowBlank="1" showErrorMessage="1" errorTitle="Standard Work Week" error="Enter hours from 1 to 168." sqref="C8" xr:uid="{00000000-0002-0000-0200-00000A000000}">
      <formula1>1</formula1>
      <formula2>168</formula2>
    </dataValidation>
    <dataValidation type="decimal" allowBlank="1" showErrorMessage="1" errorTitle="Recovery Target" error="Enter hours from 0.5 to 168." sqref="B10" xr:uid="{00000000-0002-0000-0200-00000B000000}">
      <formula1>0.5</formula1>
      <formula2>168</formula2>
    </dataValidation>
  </dataValidations>
  <hyperlinks>
    <hyperlink ref="K5" r:id="rId1" xr:uid="{00000000-0004-0000-0200-000000000000}"/>
    <hyperlink ref="K6" r:id="rId2" xr:uid="{00000000-0004-0000-0200-000001000000}"/>
  </hyperlinks>
  <pageMargins left="0.4" right="0.4" top="1" bottom="1" header="0.5" footer="0.5"/>
  <pageSetup fitToHeight="0" orientation="landscape"/>
  <headerFooter>
    <oddFooter>&amp;L&amp;"Arial"&amp;8 Weekly Time Optimizer&amp;C&amp;"Arial"&amp;8 Questions? peter.ikalowych@concisionglobal.com   |   concisionglobal.com/book-a-meeting&amp;R&amp;"Arial"&amp;8 Page &amp;P of &amp;N</oddFooter>
  </headerFooter>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errorTitle="Classification" error="Choose Value-Add (VA), Non-Value-Add (NVA), or Non-Value-Add but Required (NVAR)." promptTitle="Classification" prompt="VA: work a customer would pay for. NVA: moves nothing forward. NVAR: required (compliance, audit) but not value-add. Hover the column header for more." xr:uid="{00000000-0002-0000-0200-000004000000}">
          <x14:formula1>
            <xm:f>Reference!$A$2:$A$4</xm:f>
          </x14:formula1>
          <xm:sqref>C12:C61</xm:sqref>
        </x14:dataValidation>
        <x14:dataValidation type="list" allowBlank="1" showErrorMessage="1" errorTitle="Strategic Importance" error="Choose 1 to 5." xr:uid="{00000000-0002-0000-0200-000005000000}">
          <x14:formula1>
            <xm:f>Reference!$B$2:$B$6</xm:f>
          </x14:formula1>
          <xm:sqref>D12:D61</xm:sqref>
        </x14:dataValidation>
        <x14:dataValidation type="list" allowBlank="1" showErrorMessage="1" errorTitle="Enjoyment" error="Choose Love, Like, Neutral, or Dislike." xr:uid="{00000000-0002-0000-0200-000006000000}">
          <x14:formula1>
            <xm:f>Reference!$C$2:$C$5</xm:f>
          </x14:formula1>
          <xm:sqref>E12:E61</xm:sqref>
        </x14:dataValidation>
        <x14:dataValidation type="list" allowBlank="1" showErrorMessage="1" errorTitle="Proficiency" error="Choose Great, Good, OK, or Needs Support." xr:uid="{00000000-0002-0000-0200-000007000000}">
          <x14:formula1>
            <xm:f>Reference!$D$2:$D$5</xm:f>
          </x14:formula1>
          <xm:sqref>F12:F61</xm:sqref>
        </x14:dataValidation>
        <x14:dataValidation type="list" allowBlank="1" showErrorMessage="1" errorTitle="Outcome Type" error="Choose an outcome type from the list." xr:uid="{00000000-0002-0000-0200-000009000000}">
          <x14:formula1>
            <xm:f>Reference!$F$2:$F$9</xm:f>
          </x14:formula1>
          <xm:sqref>K12:K61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
  <sheetViews>
    <sheetView workbookViewId="0"/>
  </sheetViews>
  <sheetFormatPr defaultRowHeight="14.6" x14ac:dyDescent="0.4"/>
  <cols>
    <col min="1" max="1" width="34" customWidth="1"/>
    <col min="2" max="2" width="24" customWidth="1"/>
    <col min="3" max="4" width="16" customWidth="1"/>
    <col min="5" max="5" width="34" customWidth="1"/>
    <col min="6" max="6" width="30" customWidth="1"/>
  </cols>
  <sheetData>
    <row r="1" spans="1:6" x14ac:dyDescent="0.4">
      <c r="A1" s="23" t="s">
        <v>101</v>
      </c>
      <c r="B1" s="23" t="s">
        <v>102</v>
      </c>
      <c r="C1" s="23" t="s">
        <v>103</v>
      </c>
      <c r="D1" s="23" t="s">
        <v>104</v>
      </c>
      <c r="E1" s="23" t="s">
        <v>105</v>
      </c>
      <c r="F1" s="23" t="s">
        <v>79</v>
      </c>
    </row>
    <row r="2" spans="1:6" x14ac:dyDescent="0.4">
      <c r="A2" s="24" t="s">
        <v>86</v>
      </c>
      <c r="B2" s="24">
        <v>1</v>
      </c>
      <c r="C2" s="24" t="s">
        <v>93</v>
      </c>
      <c r="D2" s="24" t="s">
        <v>95</v>
      </c>
      <c r="E2" s="24">
        <v>1</v>
      </c>
      <c r="F2" s="24" t="s">
        <v>92</v>
      </c>
    </row>
    <row r="3" spans="1:6" x14ac:dyDescent="0.4">
      <c r="A3" s="24" t="s">
        <v>96</v>
      </c>
      <c r="B3" s="24">
        <v>2</v>
      </c>
      <c r="C3" s="24" t="s">
        <v>87</v>
      </c>
      <c r="D3" s="24" t="s">
        <v>88</v>
      </c>
      <c r="E3" s="24">
        <v>2</v>
      </c>
      <c r="F3" s="24" t="s">
        <v>90</v>
      </c>
    </row>
    <row r="4" spans="1:6" x14ac:dyDescent="0.4">
      <c r="A4" s="24" t="s">
        <v>100</v>
      </c>
      <c r="B4" s="24">
        <v>3</v>
      </c>
      <c r="C4" s="24" t="s">
        <v>94</v>
      </c>
      <c r="D4" s="24" t="s">
        <v>97</v>
      </c>
      <c r="E4" s="24">
        <v>3</v>
      </c>
      <c r="F4" s="24" t="s">
        <v>106</v>
      </c>
    </row>
    <row r="5" spans="1:6" x14ac:dyDescent="0.4">
      <c r="B5" s="24">
        <v>4</v>
      </c>
      <c r="C5" s="24" t="s">
        <v>98</v>
      </c>
      <c r="D5" s="24" t="s">
        <v>99</v>
      </c>
      <c r="E5" s="24">
        <v>4</v>
      </c>
      <c r="F5" s="24" t="s">
        <v>89</v>
      </c>
    </row>
    <row r="6" spans="1:6" x14ac:dyDescent="0.4">
      <c r="B6" s="24">
        <v>5</v>
      </c>
      <c r="F6" s="24" t="s">
        <v>107</v>
      </c>
    </row>
    <row r="7" spans="1:6" x14ac:dyDescent="0.4">
      <c r="F7" s="24" t="s">
        <v>108</v>
      </c>
    </row>
    <row r="8" spans="1:6" x14ac:dyDescent="0.4">
      <c r="F8" s="24" t="s">
        <v>109</v>
      </c>
    </row>
    <row r="9" spans="1:6" x14ac:dyDescent="0.4">
      <c r="F9" s="24" t="s">
        <v>110</v>
      </c>
    </row>
  </sheetData>
  <sheetProtection sheet="1"/>
  <pageMargins left="0.75" right="0.75" top="1" bottom="1" header="0.5" footer="0.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00"/>
  <sheetViews>
    <sheetView showGridLines="0" workbookViewId="0">
      <pane ySplit="1" topLeftCell="A2" activePane="bottomLeft" state="frozen"/>
      <selection pane="bottomLeft"/>
    </sheetView>
  </sheetViews>
  <sheetFormatPr defaultRowHeight="14.6" x14ac:dyDescent="0.4"/>
  <cols>
    <col min="1" max="1" width="40" customWidth="1"/>
    <col min="2" max="2" width="30" customWidth="1"/>
  </cols>
  <sheetData>
    <row r="1" spans="1:2" x14ac:dyDescent="0.4">
      <c r="A1" s="25" t="s">
        <v>111</v>
      </c>
      <c r="B1" s="25" t="s">
        <v>112</v>
      </c>
    </row>
    <row r="2" spans="1:2" x14ac:dyDescent="0.4">
      <c r="A2" s="26" t="s">
        <v>113</v>
      </c>
      <c r="B2" s="26" t="s">
        <v>114</v>
      </c>
    </row>
    <row r="3" spans="1:2" x14ac:dyDescent="0.4">
      <c r="A3" s="26" t="s">
        <v>115</v>
      </c>
      <c r="B3" s="26" t="s">
        <v>114</v>
      </c>
    </row>
    <row r="4" spans="1:2" x14ac:dyDescent="0.4">
      <c r="A4" s="26" t="s">
        <v>116</v>
      </c>
      <c r="B4" s="26" t="s">
        <v>117</v>
      </c>
    </row>
    <row r="5" spans="1:2" x14ac:dyDescent="0.4">
      <c r="A5" s="26" t="s">
        <v>118</v>
      </c>
      <c r="B5" s="26" t="s">
        <v>117</v>
      </c>
    </row>
    <row r="6" spans="1:2" x14ac:dyDescent="0.4">
      <c r="A6" s="26" t="s">
        <v>119</v>
      </c>
      <c r="B6" s="26" t="s">
        <v>120</v>
      </c>
    </row>
    <row r="7" spans="1:2" x14ac:dyDescent="0.4">
      <c r="A7" s="26" t="s">
        <v>121</v>
      </c>
      <c r="B7" s="26" t="s">
        <v>120</v>
      </c>
    </row>
    <row r="8" spans="1:2" x14ac:dyDescent="0.4">
      <c r="A8" s="26" t="s">
        <v>122</v>
      </c>
      <c r="B8" s="26" t="s">
        <v>123</v>
      </c>
    </row>
    <row r="9" spans="1:2" x14ac:dyDescent="0.4">
      <c r="A9" s="26" t="s">
        <v>124</v>
      </c>
      <c r="B9" s="26" t="s">
        <v>123</v>
      </c>
    </row>
    <row r="10" spans="1:2" x14ac:dyDescent="0.4">
      <c r="A10" s="26" t="s">
        <v>125</v>
      </c>
      <c r="B10" s="26" t="s">
        <v>126</v>
      </c>
    </row>
    <row r="11" spans="1:2" x14ac:dyDescent="0.4">
      <c r="A11" s="26" t="s">
        <v>127</v>
      </c>
      <c r="B11" s="26" t="s">
        <v>126</v>
      </c>
    </row>
    <row r="12" spans="1:2" x14ac:dyDescent="0.4">
      <c r="A12" s="26" t="s">
        <v>128</v>
      </c>
      <c r="B12" s="26" t="s">
        <v>126</v>
      </c>
    </row>
    <row r="13" spans="1:2" x14ac:dyDescent="0.4">
      <c r="A13" s="26" t="s">
        <v>129</v>
      </c>
      <c r="B13" s="26" t="s">
        <v>130</v>
      </c>
    </row>
    <row r="14" spans="1:2" x14ac:dyDescent="0.4">
      <c r="A14" s="26" t="s">
        <v>131</v>
      </c>
      <c r="B14" s="26" t="s">
        <v>130</v>
      </c>
    </row>
    <row r="15" spans="1:2" x14ac:dyDescent="0.4">
      <c r="A15" s="26" t="s">
        <v>132</v>
      </c>
      <c r="B15" s="26" t="s">
        <v>133</v>
      </c>
    </row>
    <row r="16" spans="1:2" x14ac:dyDescent="0.4">
      <c r="A16" s="26" t="s">
        <v>134</v>
      </c>
      <c r="B16" s="26" t="s">
        <v>133</v>
      </c>
    </row>
    <row r="17" spans="1:2" x14ac:dyDescent="0.4">
      <c r="A17" s="26" t="s">
        <v>135</v>
      </c>
      <c r="B17" s="26" t="s">
        <v>133</v>
      </c>
    </row>
    <row r="18" spans="1:2" x14ac:dyDescent="0.4">
      <c r="A18" s="26" t="s">
        <v>136</v>
      </c>
      <c r="B18" s="26" t="s">
        <v>133</v>
      </c>
    </row>
    <row r="19" spans="1:2" x14ac:dyDescent="0.4">
      <c r="A19" s="26" t="s">
        <v>137</v>
      </c>
      <c r="B19" s="26" t="s">
        <v>133</v>
      </c>
    </row>
    <row r="20" spans="1:2" x14ac:dyDescent="0.4">
      <c r="A20" s="26" t="s">
        <v>138</v>
      </c>
      <c r="B20" s="26" t="s">
        <v>139</v>
      </c>
    </row>
    <row r="21" spans="1:2" x14ac:dyDescent="0.4">
      <c r="A21" s="26" t="s">
        <v>140</v>
      </c>
      <c r="B21" s="26" t="s">
        <v>139</v>
      </c>
    </row>
    <row r="22" spans="1:2" x14ac:dyDescent="0.4">
      <c r="A22" s="26" t="s">
        <v>141</v>
      </c>
      <c r="B22" s="26" t="s">
        <v>139</v>
      </c>
    </row>
    <row r="23" spans="1:2" x14ac:dyDescent="0.4">
      <c r="A23" s="26" t="s">
        <v>142</v>
      </c>
      <c r="B23" s="26" t="s">
        <v>143</v>
      </c>
    </row>
    <row r="24" spans="1:2" x14ac:dyDescent="0.4">
      <c r="A24" s="26" t="s">
        <v>144</v>
      </c>
      <c r="B24" s="26" t="s">
        <v>145</v>
      </c>
    </row>
    <row r="25" spans="1:2" x14ac:dyDescent="0.4">
      <c r="A25" s="26" t="s">
        <v>146</v>
      </c>
      <c r="B25" s="26" t="s">
        <v>145</v>
      </c>
    </row>
    <row r="26" spans="1:2" x14ac:dyDescent="0.4">
      <c r="A26" s="26" t="s">
        <v>147</v>
      </c>
      <c r="B26" s="26" t="s">
        <v>145</v>
      </c>
    </row>
    <row r="27" spans="1:2" x14ac:dyDescent="0.4">
      <c r="A27" s="26" t="s">
        <v>148</v>
      </c>
      <c r="B27" s="26" t="s">
        <v>149</v>
      </c>
    </row>
    <row r="28" spans="1:2" x14ac:dyDescent="0.4">
      <c r="A28" s="26" t="s">
        <v>150</v>
      </c>
      <c r="B28" s="26" t="s">
        <v>149</v>
      </c>
    </row>
    <row r="29" spans="1:2" x14ac:dyDescent="0.4">
      <c r="A29" s="26" t="s">
        <v>151</v>
      </c>
      <c r="B29" s="26" t="s">
        <v>149</v>
      </c>
    </row>
    <row r="30" spans="1:2" x14ac:dyDescent="0.4">
      <c r="A30" s="26" t="s">
        <v>152</v>
      </c>
      <c r="B30" s="26" t="s">
        <v>149</v>
      </c>
    </row>
    <row r="31" spans="1:2" x14ac:dyDescent="0.4">
      <c r="A31" s="26" t="s">
        <v>153</v>
      </c>
      <c r="B31" s="26" t="s">
        <v>154</v>
      </c>
    </row>
    <row r="32" spans="1:2" x14ac:dyDescent="0.4">
      <c r="A32" s="26" t="s">
        <v>155</v>
      </c>
      <c r="B32" s="26" t="s">
        <v>156</v>
      </c>
    </row>
    <row r="33" spans="1:2" x14ac:dyDescent="0.4">
      <c r="A33" s="26" t="s">
        <v>157</v>
      </c>
      <c r="B33" s="26" t="s">
        <v>156</v>
      </c>
    </row>
    <row r="34" spans="1:2" x14ac:dyDescent="0.4">
      <c r="A34" s="26" t="s">
        <v>158</v>
      </c>
      <c r="B34" s="26" t="s">
        <v>133</v>
      </c>
    </row>
    <row r="35" spans="1:2" x14ac:dyDescent="0.4">
      <c r="A35" s="26" t="s">
        <v>159</v>
      </c>
      <c r="B35" s="26" t="s">
        <v>139</v>
      </c>
    </row>
    <row r="36" spans="1:2" x14ac:dyDescent="0.4">
      <c r="A36" s="26" t="s">
        <v>160</v>
      </c>
      <c r="B36" s="26" t="s">
        <v>130</v>
      </c>
    </row>
    <row r="37" spans="1:2" x14ac:dyDescent="0.4">
      <c r="A37" s="26" t="s">
        <v>161</v>
      </c>
      <c r="B37" s="26" t="s">
        <v>149</v>
      </c>
    </row>
    <row r="38" spans="1:2" x14ac:dyDescent="0.4">
      <c r="A38" s="26"/>
      <c r="B38" s="26"/>
    </row>
    <row r="39" spans="1:2" x14ac:dyDescent="0.4">
      <c r="A39" s="26"/>
      <c r="B39" s="26"/>
    </row>
    <row r="40" spans="1:2" x14ac:dyDescent="0.4">
      <c r="A40" s="26"/>
      <c r="B40" s="26"/>
    </row>
    <row r="41" spans="1:2" x14ac:dyDescent="0.4">
      <c r="A41" s="26"/>
      <c r="B41" s="26"/>
    </row>
    <row r="42" spans="1:2" x14ac:dyDescent="0.4">
      <c r="A42" s="26"/>
      <c r="B42" s="26"/>
    </row>
    <row r="43" spans="1:2" x14ac:dyDescent="0.4">
      <c r="A43" s="26"/>
      <c r="B43" s="26"/>
    </row>
    <row r="44" spans="1:2" x14ac:dyDescent="0.4">
      <c r="A44" s="26"/>
      <c r="B44" s="26"/>
    </row>
    <row r="45" spans="1:2" x14ac:dyDescent="0.4">
      <c r="A45" s="26"/>
      <c r="B45" s="26"/>
    </row>
    <row r="46" spans="1:2" x14ac:dyDescent="0.4">
      <c r="A46" s="26"/>
      <c r="B46" s="26"/>
    </row>
    <row r="47" spans="1:2" x14ac:dyDescent="0.4">
      <c r="A47" s="26"/>
      <c r="B47" s="26"/>
    </row>
    <row r="48" spans="1:2" x14ac:dyDescent="0.4">
      <c r="A48" s="26"/>
      <c r="B48" s="26"/>
    </row>
    <row r="49" spans="1:2" x14ac:dyDescent="0.4">
      <c r="A49" s="26"/>
      <c r="B49" s="26"/>
    </row>
    <row r="50" spans="1:2" x14ac:dyDescent="0.4">
      <c r="A50" s="26"/>
      <c r="B50" s="26"/>
    </row>
    <row r="51" spans="1:2" x14ac:dyDescent="0.4">
      <c r="A51" s="26"/>
      <c r="B51" s="26"/>
    </row>
    <row r="52" spans="1:2" x14ac:dyDescent="0.4">
      <c r="A52" s="26"/>
      <c r="B52" s="26"/>
    </row>
    <row r="53" spans="1:2" x14ac:dyDescent="0.4">
      <c r="A53" s="26"/>
      <c r="B53" s="26"/>
    </row>
    <row r="54" spans="1:2" x14ac:dyDescent="0.4">
      <c r="A54" s="26"/>
      <c r="B54" s="26"/>
    </row>
    <row r="55" spans="1:2" x14ac:dyDescent="0.4">
      <c r="A55" s="26"/>
      <c r="B55" s="26"/>
    </row>
    <row r="56" spans="1:2" x14ac:dyDescent="0.4">
      <c r="A56" s="26"/>
      <c r="B56" s="26"/>
    </row>
    <row r="57" spans="1:2" x14ac:dyDescent="0.4">
      <c r="A57" s="26"/>
      <c r="B57" s="26"/>
    </row>
    <row r="58" spans="1:2" x14ac:dyDescent="0.4">
      <c r="A58" s="26"/>
      <c r="B58" s="26"/>
    </row>
    <row r="59" spans="1:2" x14ac:dyDescent="0.4">
      <c r="A59" s="26"/>
      <c r="B59" s="26"/>
    </row>
    <row r="60" spans="1:2" x14ac:dyDescent="0.4">
      <c r="A60" s="26"/>
      <c r="B60" s="26"/>
    </row>
    <row r="61" spans="1:2" x14ac:dyDescent="0.4">
      <c r="A61" s="26"/>
      <c r="B61" s="26"/>
    </row>
    <row r="62" spans="1:2" x14ac:dyDescent="0.4">
      <c r="A62" s="26"/>
      <c r="B62" s="26"/>
    </row>
    <row r="63" spans="1:2" x14ac:dyDescent="0.4">
      <c r="A63" s="26"/>
      <c r="B63" s="26"/>
    </row>
    <row r="64" spans="1:2" x14ac:dyDescent="0.4">
      <c r="A64" s="26"/>
      <c r="B64" s="26"/>
    </row>
    <row r="65" spans="1:2" x14ac:dyDescent="0.4">
      <c r="A65" s="26"/>
      <c r="B65" s="26"/>
    </row>
    <row r="66" spans="1:2" x14ac:dyDescent="0.4">
      <c r="A66" s="26"/>
      <c r="B66" s="26"/>
    </row>
    <row r="67" spans="1:2" x14ac:dyDescent="0.4">
      <c r="A67" s="26"/>
      <c r="B67" s="26"/>
    </row>
    <row r="68" spans="1:2" x14ac:dyDescent="0.4">
      <c r="A68" s="26"/>
      <c r="B68" s="26"/>
    </row>
    <row r="69" spans="1:2" x14ac:dyDescent="0.4">
      <c r="A69" s="26"/>
      <c r="B69" s="26"/>
    </row>
    <row r="70" spans="1:2" x14ac:dyDescent="0.4">
      <c r="A70" s="26"/>
      <c r="B70" s="26"/>
    </row>
    <row r="71" spans="1:2" x14ac:dyDescent="0.4">
      <c r="A71" s="26"/>
      <c r="B71" s="26"/>
    </row>
    <row r="72" spans="1:2" x14ac:dyDescent="0.4">
      <c r="A72" s="26"/>
      <c r="B72" s="26"/>
    </row>
    <row r="73" spans="1:2" x14ac:dyDescent="0.4">
      <c r="A73" s="26"/>
      <c r="B73" s="26"/>
    </row>
    <row r="74" spans="1:2" x14ac:dyDescent="0.4">
      <c r="A74" s="26"/>
      <c r="B74" s="26"/>
    </row>
    <row r="75" spans="1:2" x14ac:dyDescent="0.4">
      <c r="A75" s="26"/>
      <c r="B75" s="26"/>
    </row>
    <row r="76" spans="1:2" x14ac:dyDescent="0.4">
      <c r="A76" s="26"/>
      <c r="B76" s="26"/>
    </row>
    <row r="77" spans="1:2" x14ac:dyDescent="0.4">
      <c r="A77" s="26"/>
      <c r="B77" s="26"/>
    </row>
    <row r="78" spans="1:2" x14ac:dyDescent="0.4">
      <c r="A78" s="26"/>
      <c r="B78" s="26"/>
    </row>
    <row r="79" spans="1:2" x14ac:dyDescent="0.4">
      <c r="A79" s="26"/>
      <c r="B79" s="26"/>
    </row>
    <row r="80" spans="1:2" x14ac:dyDescent="0.4">
      <c r="A80" s="26"/>
      <c r="B80" s="26"/>
    </row>
    <row r="81" spans="1:2" x14ac:dyDescent="0.4">
      <c r="A81" s="26"/>
      <c r="B81" s="26"/>
    </row>
    <row r="82" spans="1:2" x14ac:dyDescent="0.4">
      <c r="A82" s="26"/>
      <c r="B82" s="26"/>
    </row>
    <row r="83" spans="1:2" x14ac:dyDescent="0.4">
      <c r="A83" s="26"/>
      <c r="B83" s="26"/>
    </row>
    <row r="84" spans="1:2" x14ac:dyDescent="0.4">
      <c r="A84" s="26"/>
      <c r="B84" s="26"/>
    </row>
    <row r="85" spans="1:2" x14ac:dyDescent="0.4">
      <c r="A85" s="26"/>
      <c r="B85" s="26"/>
    </row>
    <row r="86" spans="1:2" x14ac:dyDescent="0.4">
      <c r="A86" s="26"/>
      <c r="B86" s="26"/>
    </row>
    <row r="87" spans="1:2" x14ac:dyDescent="0.4">
      <c r="A87" s="26"/>
      <c r="B87" s="26"/>
    </row>
    <row r="88" spans="1:2" x14ac:dyDescent="0.4">
      <c r="A88" s="26"/>
      <c r="B88" s="26"/>
    </row>
    <row r="89" spans="1:2" x14ac:dyDescent="0.4">
      <c r="A89" s="26"/>
      <c r="B89" s="26"/>
    </row>
    <row r="90" spans="1:2" x14ac:dyDescent="0.4">
      <c r="A90" s="26"/>
      <c r="B90" s="26"/>
    </row>
    <row r="91" spans="1:2" x14ac:dyDescent="0.4">
      <c r="A91" s="26"/>
      <c r="B91" s="26"/>
    </row>
    <row r="92" spans="1:2" x14ac:dyDescent="0.4">
      <c r="A92" s="26"/>
      <c r="B92" s="26"/>
    </row>
    <row r="93" spans="1:2" x14ac:dyDescent="0.4">
      <c r="A93" s="26"/>
      <c r="B93" s="26"/>
    </row>
    <row r="94" spans="1:2" x14ac:dyDescent="0.4">
      <c r="A94" s="26"/>
      <c r="B94" s="26"/>
    </row>
    <row r="95" spans="1:2" x14ac:dyDescent="0.4">
      <c r="A95" s="26"/>
      <c r="B95" s="26"/>
    </row>
    <row r="96" spans="1:2" x14ac:dyDescent="0.4">
      <c r="A96" s="26"/>
      <c r="B96" s="26"/>
    </row>
    <row r="97" spans="1:2" x14ac:dyDescent="0.4">
      <c r="A97" s="26"/>
      <c r="B97" s="26"/>
    </row>
    <row r="98" spans="1:2" x14ac:dyDescent="0.4">
      <c r="A98" s="26"/>
      <c r="B98" s="26"/>
    </row>
    <row r="99" spans="1:2" x14ac:dyDescent="0.4">
      <c r="A99" s="26"/>
      <c r="B99" s="26"/>
    </row>
    <row r="100" spans="1:2" x14ac:dyDescent="0.4">
      <c r="A100" s="26"/>
      <c r="B100" s="26"/>
    </row>
    <row r="101" spans="1:2" x14ac:dyDescent="0.4">
      <c r="A101" s="26"/>
      <c r="B101" s="26"/>
    </row>
    <row r="102" spans="1:2" x14ac:dyDescent="0.4">
      <c r="A102" s="26"/>
      <c r="B102" s="26"/>
    </row>
    <row r="103" spans="1:2" x14ac:dyDescent="0.4">
      <c r="A103" s="26"/>
      <c r="B103" s="26"/>
    </row>
    <row r="104" spans="1:2" x14ac:dyDescent="0.4">
      <c r="A104" s="26"/>
      <c r="B104" s="26"/>
    </row>
    <row r="105" spans="1:2" x14ac:dyDescent="0.4">
      <c r="A105" s="26"/>
      <c r="B105" s="26"/>
    </row>
    <row r="106" spans="1:2" x14ac:dyDescent="0.4">
      <c r="A106" s="26"/>
      <c r="B106" s="26"/>
    </row>
    <row r="107" spans="1:2" x14ac:dyDescent="0.4">
      <c r="A107" s="26"/>
      <c r="B107" s="26"/>
    </row>
    <row r="108" spans="1:2" x14ac:dyDescent="0.4">
      <c r="A108" s="26"/>
      <c r="B108" s="26"/>
    </row>
    <row r="109" spans="1:2" x14ac:dyDescent="0.4">
      <c r="A109" s="26"/>
      <c r="B109" s="26"/>
    </row>
    <row r="110" spans="1:2" x14ac:dyDescent="0.4">
      <c r="A110" s="26"/>
      <c r="B110" s="26"/>
    </row>
    <row r="111" spans="1:2" x14ac:dyDescent="0.4">
      <c r="A111" s="26"/>
      <c r="B111" s="26"/>
    </row>
    <row r="112" spans="1:2" x14ac:dyDescent="0.4">
      <c r="A112" s="26"/>
      <c r="B112" s="26"/>
    </row>
    <row r="113" spans="1:2" x14ac:dyDescent="0.4">
      <c r="A113" s="26"/>
      <c r="B113" s="26"/>
    </row>
    <row r="114" spans="1:2" x14ac:dyDescent="0.4">
      <c r="A114" s="26"/>
      <c r="B114" s="26"/>
    </row>
    <row r="115" spans="1:2" x14ac:dyDescent="0.4">
      <c r="A115" s="26"/>
      <c r="B115" s="26"/>
    </row>
    <row r="116" spans="1:2" x14ac:dyDescent="0.4">
      <c r="A116" s="26"/>
      <c r="B116" s="26"/>
    </row>
    <row r="117" spans="1:2" x14ac:dyDescent="0.4">
      <c r="A117" s="26"/>
      <c r="B117" s="26"/>
    </row>
    <row r="118" spans="1:2" x14ac:dyDescent="0.4">
      <c r="A118" s="26"/>
      <c r="B118" s="26"/>
    </row>
    <row r="119" spans="1:2" x14ac:dyDescent="0.4">
      <c r="A119" s="26"/>
      <c r="B119" s="26"/>
    </row>
    <row r="120" spans="1:2" x14ac:dyDescent="0.4">
      <c r="A120" s="26"/>
      <c r="B120" s="26"/>
    </row>
    <row r="121" spans="1:2" x14ac:dyDescent="0.4">
      <c r="A121" s="26"/>
      <c r="B121" s="26"/>
    </row>
    <row r="122" spans="1:2" x14ac:dyDescent="0.4">
      <c r="A122" s="26"/>
      <c r="B122" s="26"/>
    </row>
    <row r="123" spans="1:2" x14ac:dyDescent="0.4">
      <c r="A123" s="26"/>
      <c r="B123" s="26"/>
    </row>
    <row r="124" spans="1:2" x14ac:dyDescent="0.4">
      <c r="A124" s="26"/>
      <c r="B124" s="26"/>
    </row>
    <row r="125" spans="1:2" x14ac:dyDescent="0.4">
      <c r="A125" s="26"/>
      <c r="B125" s="26"/>
    </row>
    <row r="126" spans="1:2" x14ac:dyDescent="0.4">
      <c r="A126" s="26"/>
      <c r="B126" s="26"/>
    </row>
    <row r="127" spans="1:2" x14ac:dyDescent="0.4">
      <c r="A127" s="26"/>
      <c r="B127" s="26"/>
    </row>
    <row r="128" spans="1:2" x14ac:dyDescent="0.4">
      <c r="A128" s="26"/>
      <c r="B128" s="26"/>
    </row>
    <row r="129" spans="1:2" x14ac:dyDescent="0.4">
      <c r="A129" s="26"/>
      <c r="B129" s="26"/>
    </row>
    <row r="130" spans="1:2" x14ac:dyDescent="0.4">
      <c r="A130" s="26"/>
      <c r="B130" s="26"/>
    </row>
    <row r="131" spans="1:2" x14ac:dyDescent="0.4">
      <c r="A131" s="26"/>
      <c r="B131" s="26"/>
    </row>
    <row r="132" spans="1:2" x14ac:dyDescent="0.4">
      <c r="A132" s="26"/>
      <c r="B132" s="26"/>
    </row>
    <row r="133" spans="1:2" x14ac:dyDescent="0.4">
      <c r="A133" s="26"/>
      <c r="B133" s="26"/>
    </row>
    <row r="134" spans="1:2" x14ac:dyDescent="0.4">
      <c r="A134" s="26"/>
      <c r="B134" s="26"/>
    </row>
    <row r="135" spans="1:2" x14ac:dyDescent="0.4">
      <c r="A135" s="26"/>
      <c r="B135" s="26"/>
    </row>
    <row r="136" spans="1:2" x14ac:dyDescent="0.4">
      <c r="A136" s="26"/>
      <c r="B136" s="26"/>
    </row>
    <row r="137" spans="1:2" x14ac:dyDescent="0.4">
      <c r="A137" s="26"/>
      <c r="B137" s="26"/>
    </row>
    <row r="138" spans="1:2" x14ac:dyDescent="0.4">
      <c r="A138" s="26"/>
      <c r="B138" s="26"/>
    </row>
    <row r="139" spans="1:2" x14ac:dyDescent="0.4">
      <c r="A139" s="26"/>
      <c r="B139" s="26"/>
    </row>
    <row r="140" spans="1:2" x14ac:dyDescent="0.4">
      <c r="A140" s="26"/>
      <c r="B140" s="26"/>
    </row>
    <row r="141" spans="1:2" x14ac:dyDescent="0.4">
      <c r="A141" s="26"/>
      <c r="B141" s="26"/>
    </row>
    <row r="142" spans="1:2" x14ac:dyDescent="0.4">
      <c r="A142" s="26"/>
      <c r="B142" s="26"/>
    </row>
    <row r="143" spans="1:2" x14ac:dyDescent="0.4">
      <c r="A143" s="26"/>
      <c r="B143" s="26"/>
    </row>
    <row r="144" spans="1:2" x14ac:dyDescent="0.4">
      <c r="A144" s="26"/>
      <c r="B144" s="26"/>
    </row>
    <row r="145" spans="1:2" x14ac:dyDescent="0.4">
      <c r="A145" s="26"/>
      <c r="B145" s="26"/>
    </row>
    <row r="146" spans="1:2" x14ac:dyDescent="0.4">
      <c r="A146" s="26"/>
      <c r="B146" s="26"/>
    </row>
    <row r="147" spans="1:2" x14ac:dyDescent="0.4">
      <c r="A147" s="26"/>
      <c r="B147" s="26"/>
    </row>
    <row r="148" spans="1:2" x14ac:dyDescent="0.4">
      <c r="A148" s="26"/>
      <c r="B148" s="26"/>
    </row>
    <row r="149" spans="1:2" x14ac:dyDescent="0.4">
      <c r="A149" s="26"/>
      <c r="B149" s="26"/>
    </row>
    <row r="150" spans="1:2" x14ac:dyDescent="0.4">
      <c r="A150" s="26"/>
      <c r="B150" s="26"/>
    </row>
    <row r="151" spans="1:2" x14ac:dyDescent="0.4">
      <c r="A151" s="26"/>
      <c r="B151" s="26"/>
    </row>
    <row r="152" spans="1:2" x14ac:dyDescent="0.4">
      <c r="A152" s="26"/>
      <c r="B152" s="26"/>
    </row>
    <row r="153" spans="1:2" x14ac:dyDescent="0.4">
      <c r="A153" s="26"/>
      <c r="B153" s="26"/>
    </row>
    <row r="154" spans="1:2" x14ac:dyDescent="0.4">
      <c r="A154" s="26"/>
      <c r="B154" s="26"/>
    </row>
    <row r="155" spans="1:2" x14ac:dyDescent="0.4">
      <c r="A155" s="26"/>
      <c r="B155" s="26"/>
    </row>
    <row r="156" spans="1:2" x14ac:dyDescent="0.4">
      <c r="A156" s="26"/>
      <c r="B156" s="26"/>
    </row>
    <row r="157" spans="1:2" x14ac:dyDescent="0.4">
      <c r="A157" s="26"/>
      <c r="B157" s="26"/>
    </row>
    <row r="158" spans="1:2" x14ac:dyDescent="0.4">
      <c r="A158" s="26"/>
      <c r="B158" s="26"/>
    </row>
    <row r="159" spans="1:2" x14ac:dyDescent="0.4">
      <c r="A159" s="26"/>
      <c r="B159" s="26"/>
    </row>
    <row r="160" spans="1:2" x14ac:dyDescent="0.4">
      <c r="A160" s="26"/>
      <c r="B160" s="26"/>
    </row>
    <row r="161" spans="1:2" x14ac:dyDescent="0.4">
      <c r="A161" s="26"/>
      <c r="B161" s="26"/>
    </row>
    <row r="162" spans="1:2" x14ac:dyDescent="0.4">
      <c r="A162" s="26"/>
      <c r="B162" s="26"/>
    </row>
    <row r="163" spans="1:2" x14ac:dyDescent="0.4">
      <c r="A163" s="26"/>
      <c r="B163" s="26"/>
    </row>
    <row r="164" spans="1:2" x14ac:dyDescent="0.4">
      <c r="A164" s="26"/>
      <c r="B164" s="26"/>
    </row>
    <row r="165" spans="1:2" x14ac:dyDescent="0.4">
      <c r="A165" s="26"/>
      <c r="B165" s="26"/>
    </row>
    <row r="166" spans="1:2" x14ac:dyDescent="0.4">
      <c r="A166" s="26"/>
      <c r="B166" s="26"/>
    </row>
    <row r="167" spans="1:2" x14ac:dyDescent="0.4">
      <c r="A167" s="26"/>
      <c r="B167" s="26"/>
    </row>
    <row r="168" spans="1:2" x14ac:dyDescent="0.4">
      <c r="A168" s="26"/>
      <c r="B168" s="26"/>
    </row>
    <row r="169" spans="1:2" x14ac:dyDescent="0.4">
      <c r="A169" s="26"/>
      <c r="B169" s="26"/>
    </row>
    <row r="170" spans="1:2" x14ac:dyDescent="0.4">
      <c r="A170" s="26"/>
      <c r="B170" s="26"/>
    </row>
    <row r="171" spans="1:2" x14ac:dyDescent="0.4">
      <c r="A171" s="26"/>
      <c r="B171" s="26"/>
    </row>
    <row r="172" spans="1:2" x14ac:dyDescent="0.4">
      <c r="A172" s="26"/>
      <c r="B172" s="26"/>
    </row>
    <row r="173" spans="1:2" x14ac:dyDescent="0.4">
      <c r="A173" s="26"/>
      <c r="B173" s="26"/>
    </row>
    <row r="174" spans="1:2" x14ac:dyDescent="0.4">
      <c r="A174" s="26"/>
      <c r="B174" s="26"/>
    </row>
    <row r="175" spans="1:2" x14ac:dyDescent="0.4">
      <c r="A175" s="26"/>
      <c r="B175" s="26"/>
    </row>
    <row r="176" spans="1:2" x14ac:dyDescent="0.4">
      <c r="A176" s="26"/>
      <c r="B176" s="26"/>
    </row>
    <row r="177" spans="1:2" x14ac:dyDescent="0.4">
      <c r="A177" s="26"/>
      <c r="B177" s="26"/>
    </row>
    <row r="178" spans="1:2" x14ac:dyDescent="0.4">
      <c r="A178" s="26"/>
      <c r="B178" s="26"/>
    </row>
    <row r="179" spans="1:2" x14ac:dyDescent="0.4">
      <c r="A179" s="26"/>
      <c r="B179" s="26"/>
    </row>
    <row r="180" spans="1:2" x14ac:dyDescent="0.4">
      <c r="A180" s="26"/>
      <c r="B180" s="26"/>
    </row>
    <row r="181" spans="1:2" x14ac:dyDescent="0.4">
      <c r="A181" s="26"/>
      <c r="B181" s="26"/>
    </row>
    <row r="182" spans="1:2" x14ac:dyDescent="0.4">
      <c r="A182" s="26"/>
      <c r="B182" s="26"/>
    </row>
    <row r="183" spans="1:2" x14ac:dyDescent="0.4">
      <c r="A183" s="26"/>
      <c r="B183" s="26"/>
    </row>
    <row r="184" spans="1:2" x14ac:dyDescent="0.4">
      <c r="A184" s="26"/>
      <c r="B184" s="26"/>
    </row>
    <row r="185" spans="1:2" x14ac:dyDescent="0.4">
      <c r="A185" s="26"/>
      <c r="B185" s="26"/>
    </row>
    <row r="186" spans="1:2" x14ac:dyDescent="0.4">
      <c r="A186" s="26"/>
      <c r="B186" s="26"/>
    </row>
    <row r="187" spans="1:2" x14ac:dyDescent="0.4">
      <c r="A187" s="26"/>
      <c r="B187" s="26"/>
    </row>
    <row r="188" spans="1:2" x14ac:dyDescent="0.4">
      <c r="A188" s="26"/>
      <c r="B188" s="26"/>
    </row>
    <row r="189" spans="1:2" x14ac:dyDescent="0.4">
      <c r="A189" s="26"/>
      <c r="B189" s="26"/>
    </row>
    <row r="190" spans="1:2" x14ac:dyDescent="0.4">
      <c r="A190" s="26"/>
      <c r="B190" s="26"/>
    </row>
    <row r="191" spans="1:2" x14ac:dyDescent="0.4">
      <c r="A191" s="26"/>
      <c r="B191" s="26"/>
    </row>
    <row r="192" spans="1:2" x14ac:dyDescent="0.4">
      <c r="A192" s="26"/>
      <c r="B192" s="26"/>
    </row>
    <row r="193" spans="1:2" x14ac:dyDescent="0.4">
      <c r="A193" s="26"/>
      <c r="B193" s="26"/>
    </row>
    <row r="194" spans="1:2" x14ac:dyDescent="0.4">
      <c r="A194" s="26"/>
      <c r="B194" s="26"/>
    </row>
    <row r="195" spans="1:2" x14ac:dyDescent="0.4">
      <c r="A195" s="26"/>
      <c r="B195" s="26"/>
    </row>
    <row r="196" spans="1:2" x14ac:dyDescent="0.4">
      <c r="A196" s="26"/>
      <c r="B196" s="26"/>
    </row>
    <row r="197" spans="1:2" x14ac:dyDescent="0.4">
      <c r="A197" s="26"/>
      <c r="B197" s="26"/>
    </row>
    <row r="198" spans="1:2" x14ac:dyDescent="0.4">
      <c r="A198" s="26"/>
      <c r="B198" s="26"/>
    </row>
    <row r="199" spans="1:2" x14ac:dyDescent="0.4">
      <c r="A199" s="26"/>
      <c r="B199" s="26"/>
    </row>
    <row r="200" spans="1:2" x14ac:dyDescent="0.4">
      <c r="A200" s="26"/>
      <c r="B200" s="26"/>
    </row>
  </sheetData>
  <pageMargins left="0.75" right="0.75" top="1" bottom="1" header="0.5" footer="0.5"/>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6DBACDC8B8BC418AF2AF51DEF1E8F5" ma:contentTypeVersion="11" ma:contentTypeDescription="Create a new document." ma:contentTypeScope="" ma:versionID="4cfa0ec285dec9f4d7fc1dfe05d0ec13">
  <xsd:schema xmlns:xsd="http://www.w3.org/2001/XMLSchema" xmlns:xs="http://www.w3.org/2001/XMLSchema" xmlns:p="http://schemas.microsoft.com/office/2006/metadata/properties" xmlns:ns2="19ea622c-1e32-446d-8b0e-4449375df2fd" xmlns:ns3="697888d3-f6a2-41c2-9187-ab1c5bed7d31" targetNamespace="http://schemas.microsoft.com/office/2006/metadata/properties" ma:root="true" ma:fieldsID="e0cd4533ee7259e1779922e1df13c28a" ns2:_="" ns3:_="">
    <xsd:import namespace="19ea622c-1e32-446d-8b0e-4449375df2fd"/>
    <xsd:import namespace="697888d3-f6a2-41c2-9187-ab1c5bed7d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ea622c-1e32-446d-8b0e-4449375df2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6bf092-245b-42f5-b83e-8b297f8824b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97888d3-f6a2-41c2-9187-ab1c5bed7d3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4257b93-7b8d-45ec-a4d3-09c2144d2572}" ma:internalName="TaxCatchAll" ma:showField="CatchAllData" ma:web="697888d3-f6a2-41c2-9187-ab1c5bed7d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97888d3-f6a2-41c2-9187-ab1c5bed7d31" xsi:nil="true"/>
    <lcf76f155ced4ddcb4097134ff3c332f xmlns="19ea622c-1e32-446d-8b0e-4449375df2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64D607-B2E4-4803-8E4A-C89AA12B8E6D}">
  <ds:schemaRefs>
    <ds:schemaRef ds:uri="http://schemas.microsoft.com/sharepoint/v3/contenttype/forms"/>
  </ds:schemaRefs>
</ds:datastoreItem>
</file>

<file path=customXml/itemProps2.xml><?xml version="1.0" encoding="utf-8"?>
<ds:datastoreItem xmlns:ds="http://schemas.openxmlformats.org/officeDocument/2006/customXml" ds:itemID="{72DBBA8E-6FB8-45A3-B889-50AFB5D23B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ea622c-1e32-446d-8b0e-4449375df2fd"/>
    <ds:schemaRef ds:uri="697888d3-f6a2-41c2-9187-ab1c5bed7d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617FA5-677F-4306-94E8-70B7E80AFA59}">
  <ds:schemaRefs>
    <ds:schemaRef ds:uri="http://www.w3.org/XML/1998/namespace"/>
    <ds:schemaRef ds:uri="http://schemas.microsoft.com/office/infopath/2007/PartnerControls"/>
    <ds:schemaRef ds:uri="http://purl.org/dc/dcmitype/"/>
    <ds:schemaRef ds:uri="http://schemas.openxmlformats.org/package/2006/metadata/core-properties"/>
    <ds:schemaRef ds:uri="http://purl.org/dc/terms/"/>
    <ds:schemaRef ds:uri="http://schemas.microsoft.com/office/2006/metadata/properties"/>
    <ds:schemaRef ds:uri="http://schemas.microsoft.com/office/2006/documentManagement/types"/>
    <ds:schemaRef ds:uri="http://purl.org/dc/elements/1.1/"/>
    <ds:schemaRef ds:uri="19ea622c-1e32-446d-8b0e-4449375df2fd"/>
    <ds:schemaRef ds:uri="697888d3-f6a2-41c2-9187-ab1c5bed7d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How to Use</vt:lpstr>
      <vt:lpstr>Weekly Task Review</vt:lpstr>
      <vt:lpstr>Example Task Data</vt:lpstr>
      <vt:lpstr>Reference</vt:lpstr>
      <vt:lpstr>My Library</vt:lpstr>
      <vt:lpstr>'Example Task Data'!Print_Area</vt:lpstr>
      <vt:lpstr>'Weekly Task Review'!Print_Area</vt:lpstr>
      <vt:lpstr>'Example Task Data'!Print_Titles</vt:lpstr>
      <vt:lpstr>'Weekly Task Review'!Print_Titles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Concision Global Corp.</dc:creator>
  <cp:lastModifiedBy>Russell D Ollie Sr</cp:lastModifiedBy>
  <dcterms:created xsi:type="dcterms:W3CDTF">2026-09-30T22:24:16Z</dcterms:created>
  <dcterms:modified xsi:type="dcterms:W3CDTF">2026-10-24T00:53:10Z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0x010100F16DBACDC8B8BC418AF2AF51DEF1E8F5</vt:lpwstr>
  </property>
</Properties>
</file>